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defaultThemeVersion="166925"/>
  <bookViews>
    <workbookView xWindow="0" yWindow="0" windowWidth="25800" windowHeight="21000" activeTab="0"/>
  </bookViews>
  <sheets>
    <sheet name="Included" sheetId="1" r:id="rId1"/>
  </sheets>
  <definedNames/>
  <calcPr calcId="191028"/>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tc={57B076F0-52D4-475E-80E0-8129E82D7162}</author>
    <author>Anna Billowits</author>
    <author>tc={E3C317A0-6269-4A6D-AF8D-F947BED4DBE6}</author>
    <author>tc={2869A649-2BC8-4866-AB04-8FA15B4BDDDD}</author>
    <author>tc={A19A5BAC-FA02-4915-9C70-951B9C30C962}</author>
    <author>tc={D077BCE0-289A-4BCB-8D67-5DB942FCFF94}</author>
    <author>tc={6820E96D-D1BC-4AE0-83E9-BBDB3809C06B}</author>
    <author>tc={98EECD76-ECF3-461C-AEED-DE7FBFE9AB06}</author>
    <author>tc={9013627B-5970-4D5A-BEBF-D2130DF4F965}</author>
    <author>tc={A9353BB0-F14D-4B8F-8262-C0450EDAB4FA}</author>
  </authors>
  <commentList>
    <comment ref="K10" authorId="0">
      <text>
        <r>
          <t xml:space="preserve">[Threaded comment]
Your version of Excel allows you to read this threaded comment; however, any edits to it will get removed if the file is opened in a newer version of Excel. Learn more: https://go.microsoft.com/fwlink/?linkid=870924
Comment:
    Article is inaccessible. Must be purchased. </t>
        </r>
      </text>
    </comment>
    <comment ref="E18" authorId="1">
      <text>
        <r>
          <rPr>
            <b/>
            <sz val="9"/>
            <rFont val="Tahoma"/>
            <family val="2"/>
          </rPr>
          <t>Anna Billowits:</t>
        </r>
        <r>
          <rPr>
            <sz val="9"/>
            <rFont val="Tahoma"/>
            <family val="2"/>
          </rPr>
          <t xml:space="preserve">
Green = youth mental health related, will be included in the other review as well.</t>
        </r>
      </text>
    </comment>
    <comment ref="E22" authorId="2">
      <text>
        <r>
          <t>[Threaded comment]
Your version of Excel allows you to read this threaded comment; however, any edits to it will get removed if the file is opened in a newer version of Excel. Learn more: https://go.microsoft.com/fwlink/?linkid=870924
Comment:
    This article doesn't ID the Yukon but the compendium does: https://yukon.maps.arcgis.com/apps/MapSeries/index.html?appid=cefba359dab94843a0cbe621a35a9dff</t>
        </r>
      </text>
    </comment>
    <comment ref="E28" authorId="3">
      <text>
        <r>
          <t>[Threaded comment]
Your version of Excel allows you to read this threaded comment; however, any edits to it will get removed if the file is opened in a newer version of Excel. Learn more: https://go.microsoft.com/fwlink/?linkid=870924
Comment:
    This is such an awesome example of one we would include even though its primary focus is environment!</t>
        </r>
      </text>
    </comment>
    <comment ref="A44" authorId="4">
      <text>
        <r>
          <t>[Threaded comment]
Your version of Excel allows you to read this threaded comment; however, any edits to it will get removed if the file is opened in a newer version of Excel. Learn more: https://go.microsoft.com/fwlink/?linkid=870924
Comment:
    Update summer 2024</t>
        </r>
      </text>
    </comment>
    <comment ref="I48" authorId="5">
      <text>
        <r>
          <t>[Threaded comment]
Your version of Excel allows you to read this threaded comment; however, any edits to it will get removed if the file is opened in a newer version of Excel. Learn more: https://go.microsoft.com/fwlink/?linkid=870924
Comment:
    Interesting reporting of cost/ burden on health system: No context is given for proportion of cost/ burden due to MVC</t>
        </r>
      </text>
    </comment>
    <comment ref="L48" authorId="6">
      <text>
        <r>
          <t>[Threaded comment]
Your version of Excel allows you to read this threaded comment; however, any edits to it will get removed if the file is opened in a newer version of Excel. Learn more: https://go.microsoft.com/fwlink/?linkid=870924
Comment:
    Discussion around contributing to this compendium instead of trying to reinvent the wheel and add another place for people to look.</t>
        </r>
      </text>
    </comment>
    <comment ref="E52" authorId="7">
      <text>
        <r>
          <t>[Threaded comment]
Your version of Excel allows you to read this threaded comment; however, any edits to it will get removed if the file is opened in a newer version of Excel. Learn more: https://go.microsoft.com/fwlink/?linkid=870924
Comment:
    There are 3 of these that inform the action plan (2019)</t>
        </r>
      </text>
    </comment>
    <comment ref="B54" authorId="8">
      <text>
        <r>
          <t>[Threaded comment]
Your version of Excel allows you to read this threaded comment; however, any edits to it will get removed if the file is opened in a newer version of Excel. Learn more: https://go.microsoft.com/fwlink/?linkid=870924
Comment:
    Check for update summer 2024</t>
        </r>
      </text>
    </comment>
    <comment ref="B55" authorId="9">
      <text>
        <r>
          <t>[Threaded comment]
Your version of Excel allows you to read this threaded comment; however, any edits to it will get removed if the file is opened in a newer version of Excel. Learn more: https://go.microsoft.com/fwlink/?linkid=870924
Comment:
    Check for update summer 2024</t>
        </r>
      </text>
    </comment>
  </commentList>
</comments>
</file>

<file path=xl/sharedStrings.xml><?xml version="1.0" encoding="utf-8"?>
<sst xmlns="http://schemas.openxmlformats.org/spreadsheetml/2006/main" count="719" uniqueCount="504">
  <si>
    <t>Year</t>
  </si>
  <si>
    <t>Corresponding Author</t>
  </si>
  <si>
    <t>Author Affiliation</t>
  </si>
  <si>
    <t>Topic/ theme</t>
  </si>
  <si>
    <t>Title</t>
  </si>
  <si>
    <t>Location/ region</t>
  </si>
  <si>
    <t>Participants (n if possible)</t>
  </si>
  <si>
    <t>Research question/ Project aim</t>
  </si>
  <si>
    <t>Results/ Project outcome</t>
  </si>
  <si>
    <t>Implications</t>
  </si>
  <si>
    <t>Understandability Score (/6)</t>
  </si>
  <si>
    <t>Database/ Source</t>
  </si>
  <si>
    <t>Funder</t>
  </si>
  <si>
    <t>Laird, Brian</t>
  </si>
  <si>
    <t>External academic</t>
  </si>
  <si>
    <t>Biocontaminants</t>
  </si>
  <si>
    <t>Human biomonitoring results of contaminant and nutrient biomarkers in Old Crow, Yukon, Canada</t>
  </si>
  <si>
    <t>Old Crow</t>
  </si>
  <si>
    <t xml:space="preserve">77 community residents </t>
  </si>
  <si>
    <t>What are the baseline levels of contaminant and nutrient biomarkers in Old Crow, Yukon?</t>
  </si>
  <si>
    <t>Elevated levels of contaminants were found compared to Canadian population. Exposure levels of mercury and cadmium for community members in Old Crow have remained low.</t>
  </si>
  <si>
    <t xml:space="preserve">This study along with future biomonitoring programs can be used to evaluate the effectiveness of intiatives designed to reduce the contaminant burden in the Arctic. The results fill a data gap about chemical exposures in the Yukon. The results support the conclusion that the benefits of consuming traditional foods such as wild game, outweigh the risk of contaminant exposure for this community. </t>
  </si>
  <si>
    <t>Pubmed</t>
  </si>
  <si>
    <t>Northern Contaminants Program (NCP), Crown Indigenous Relations and Northern Affairs Canada</t>
  </si>
  <si>
    <t>https://pubmed.ncbi.nlm.nih.gov/33183800/</t>
  </si>
  <si>
    <t>Ratelle, Mylene</t>
  </si>
  <si>
    <t>Drinking water perception and consumption in Canadian subarctic Indigenous communities and the importance for public health</t>
  </si>
  <si>
    <t>NWT (n=87) and Yukon (n=63)</t>
  </si>
  <si>
    <t xml:space="preserve">What are the perceptions of water consumption in Indigenous communities from the NWT and Yukon? </t>
  </si>
  <si>
    <t xml:space="preserve">Women in the Yukon reported higher rates of lake/river water as a main source of water than men. Tap water was the main source of drinking water which demonstrates the importance of infrastructure and water treatment facilities in the communities. Heavy metals were a primary concern for respondents. </t>
  </si>
  <si>
    <t>Climate change has and will continue to affect water in the Yukon, such as by the thawing permafrost disturbing the chemistry of waterbodies. Warmer temperatures are also expected to increase waterborne diseases. Water is linked to a sense of identity and place as regions are often described according to the traditional place name related to water. Water has spiritual and cultural dimensions in the participating communities. While the consumption of water is essential to healthy living, it is important to design effective public health strategies by understanding the perception of the issue, as well as water-related behaviour. It is necessary to continue working collaboratively to secure access to drinkable water and improve water safety and security in northern Canada.</t>
  </si>
  <si>
    <t>ASTIS</t>
  </si>
  <si>
    <t>Global Water Futures (GWF), Northern Contaminants Program (NCP), Norther Scientific Training Program (NSTP), University of Waterloo</t>
  </si>
  <si>
    <t>Goodman, Karen</t>
  </si>
  <si>
    <t xml:space="preserve">Biocontaminants </t>
  </si>
  <si>
    <r>
      <t>Community-driven research on environmental sources of </t>
    </r>
    <r>
      <rPr>
        <i/>
        <sz val="11"/>
        <color rgb="FF000000"/>
        <rFont val="Calibri"/>
        <family val="2"/>
      </rPr>
      <t>H. pylori</t>
    </r>
    <r>
      <rPr>
        <sz val="11"/>
        <color rgb="FF000000"/>
        <rFont val="Calibri"/>
        <family val="2"/>
      </rPr>
      <t> infection in arctic Canada</t>
    </r>
  </si>
  <si>
    <t>Northern Canada</t>
  </si>
  <si>
    <t>3 communities (Aklavik, Old Crow and Tuktoyaktuk) n=670 (89 from Old Crow)</t>
  </si>
  <si>
    <t>What is the association between exposure to potential environmental sources of biological contamination and prevalence of H. pylori infection in Arctic Canada?</t>
  </si>
  <si>
    <t>Environmental exposures did not clearly associate with increased H. Pylori prevalence (besides exposure to mice or mouse droppings). Much of the H. pylori clustering was within households (having infected household members, number of children). Old Crow had the highest prevalence of H. pylori.</t>
  </si>
  <si>
    <t xml:space="preserve">This study does not clearly implicate or rule out environmental reservoirs of h. pylori, thus the topic remains a priority for future research. H. pylori prevention research should seek strategies for reducing direct transmission from person to person.  </t>
  </si>
  <si>
    <t>Canadian Institute of Health Research and ArcticNet Network of Centers of Excellence</t>
  </si>
  <si>
    <t>https://www.ncbi.nlm.nih.gov/pmc/articles/PMC4615287/</t>
  </si>
  <si>
    <t>Pinheiro, Fabiola</t>
  </si>
  <si>
    <t>Cancer</t>
  </si>
  <si>
    <t>Applying the Apriori and FP-Growth Association Algorithms to Liver Cancer Data</t>
  </si>
  <si>
    <t>Yukon/ unspecified</t>
  </si>
  <si>
    <t>EHR data from the BC Cancer Agency</t>
  </si>
  <si>
    <t>Can  association rules be developed to model liver cancer diagnoses and outcomes with patient characteristics using Apriori and FP-Growth association data mining algorithms?
Can the models be used predictively to improve early diagnosis of liver cancer based on patient characteristics?
What is the association of different cources of treatment and survivability</t>
  </si>
  <si>
    <t>Yukon liver cancer incidence is three times higher in men than women but gender is not an important factor in incidence, life-death ratio for women is 1:1, for men it is 3:10. 
There is a trend of older diagnoses linked to being alive at the time of study in the Yukon.
Lack of data recorded about treatment approaches or characterization of primary tumor. 
Primary disease histology code was hepatocellular carcinoma (100% were gastro-intestinal - liver tumours)</t>
  </si>
  <si>
    <t>Future research could include stratifying the data from British Columbia by Health Authority and applying the association algorithms individually to each Health Authority, as that may reveal association rules and factors that were lost in the current study due to different numbers of patients in each Health Authority (note regional health authorities are not relevant within the Yukon at this point).
Future work should also try and link with secondary treatment data to evaluate the impact of the findings on patient survivability and cost efficiency.
Validation through SEER dataset and engagement with healthcare professionals.</t>
  </si>
  <si>
    <t>Theses Canada</t>
  </si>
  <si>
    <t>BCCA</t>
  </si>
  <si>
    <t>https://dspace.library.uvic.ca/bitstream/handle/1828/4846/Pinheiro_Fabiola_MSc_2013.pdf?sequence=11&amp;isAllowed=y</t>
  </si>
  <si>
    <t>Lambden, Jill</t>
  </si>
  <si>
    <t>Food Security</t>
  </si>
  <si>
    <t>Food Security of Canadian Arctic Indigenous Women</t>
  </si>
  <si>
    <t>Secondary data from Yukon First Nations women (n=1771)</t>
  </si>
  <si>
    <t xml:space="preserve">Affordability of market food is problematic in Arctic communities, as is access to hunting and fishing equipment.
Culturally-relevant food security indicators: food needed to be natural, fresh, tasty, varied, healthy, safe, accessible, and convenient.
Arctic Indigenous women enjoy eating traditional foods and believe they give good health. </t>
  </si>
  <si>
    <t>Do climate change/ contamination generate changes observed in traditional foods, and if so, how can they be prevented? 
The results of importance of Traditional Foods should contribute to conservation efforts to protect resources.
Development of validated instruments to measure food security for rural Indigenous Peoples who depend in whole or in part on traditional food sources. Easily administered tool to assess, evaluation, and monitor. 
Community-driven nutrition interventions.</t>
  </si>
  <si>
    <t>Old Sun Scholarship, Northern Contaminants Program</t>
  </si>
  <si>
    <t>https://escholarship.mcgill.ca/concern/theses/rf55z804f?locale=en</t>
  </si>
  <si>
    <t>O'Neill, Linda</t>
  </si>
  <si>
    <t>Mental Health</t>
  </si>
  <si>
    <t>The Experience of Northern Helping Practitioners</t>
  </si>
  <si>
    <t>Yukon (and Northern BC)</t>
  </si>
  <si>
    <t>What is the experience of helping practitioners in isolated northern communities in working with traumatized clients? 
Secondary: 
What challenges do they face in providing this support? What are the effects on such workers in providing this support? What strategies do they use to cope with negative effects? What qualities, both personal and professional, enable them to continue to do this type of work? What changes do they experience in doing this work?</t>
  </si>
  <si>
    <t>Community healing needs to involve individual and family work. Communities greatly influence the wellbeing of practitioners and clients.
Post-trauma responses should get attention to minimize negative responses. 
Open discussions about the issues facing practitioners would lessen the risk of professional isolation. 
The importance of relationship with practitioners is more important than formal training. 
Passion is a protective factor. Practitioners should ask themselves why they are doing that work. 
Practitioners in small communities need to be comfortable living transparently with honour, honesty, and accountability</t>
  </si>
  <si>
    <t>Need to develop: 
Professional development training, supervision for helping practitioners, especially to process vicarious trauma. Education needs to consider that clients have experienced multigenerational impacts of trauma.
Consider protective factors found in elements of embeddedness and
connectiveness of practitioners and their impetus for doing the work they do that emerged from this study. Understand that practitioners are in different levels of vulnerability. 
There is a need for the development of research methods that would serve northern exceptionality and be both relevant and ethical. Methods need to be appropriate for sensitive topic research in small communities. Sharing cannot be limited by access or technical difficulties.</t>
  </si>
  <si>
    <t>unknown</t>
  </si>
  <si>
    <t>https://dspace.library.uvic.ca/bitstream/handle/1828/1009/Final_Dissertation.pdf?sequence=1&amp;isAllowed=y</t>
  </si>
  <si>
    <t>Ratner, Pamela</t>
  </si>
  <si>
    <t>External Academic</t>
  </si>
  <si>
    <t>Other</t>
  </si>
  <si>
    <t>Examining Emotional, Physical, Social, and Spiritual Health as Determinants of Self-Rated Health Status</t>
  </si>
  <si>
    <t>742 women and 713 men between 15-90yo</t>
  </si>
  <si>
    <t>Do individuals' perceptions of their emotional, physical, social, and spiritual health constitute elements of their self-rated health status operationalized with a commonly employed single indicator?</t>
  </si>
  <si>
    <t>Emotional, social, and spiritual health were found to have no effect on individuals' ratings of their health status</t>
  </si>
  <si>
    <t>Unknown</t>
  </si>
  <si>
    <t>Google Scholar</t>
  </si>
  <si>
    <t>https://journals.sagepub.com/doi/10.4278/0890-1171-12.4.275</t>
  </si>
  <si>
    <t>Jeffery, Bonnie Lynn</t>
  </si>
  <si>
    <t>Social determinants of self-related health: The interaction of gender with socioeconomic status and social relationships in the Yukon</t>
  </si>
  <si>
    <t>Secondary data from non-First Nations Yukon participants in 1993 Health Promotion survey (n=1239)</t>
  </si>
  <si>
    <t>Do people's social relationships mediate the effects of SES on self-rated health status. Do these effects differ for women and men?</t>
  </si>
  <si>
    <t xml:space="preserve">- The quality of men's social relationships has a stronger association with their self-rated health than women's
- Women seem to give and receive more social support than men
- Income significantly impacts women and men's health through its effects on perceived availability of social support, level of social integration, and quality of relationships
- suggestion that income is a more important factor in determining health for women than men as it influences social support more strongly *limited </t>
  </si>
  <si>
    <t>Social relationships are characterized by structural factors and dispositional resources that characterize the perceived helpfulness of interventions
Gender differences should be considered in analyses of social relationships, health, and income (social determinants of health)
Future research could investigate these relationships in First Nations populations
Income inequality could be a barrier towards improving health outcomes</t>
  </si>
  <si>
    <t>Human Resources Canada (National Doctoral Fellowship), U of Regina, UBC, Yukon Bureau of Statistics</t>
  </si>
  <si>
    <t>https://library-archives.canada.ca/eng/services/services-libraries/theses/Pages/item.aspx?idNumber=46576159</t>
  </si>
  <si>
    <t>Hedstrom, Valerie Ann</t>
  </si>
  <si>
    <t>ACTIVITIES OF DAILY LIVING OUTCOMES OF HOSPITAL DISCHARGE PLANNING FOR PEOPLE 55 YEARS OF AGE AND OVER LIVING IN YUKON</t>
  </si>
  <si>
    <t>Yukon residents ages 55 and older being discharged from the hospital (n=8)</t>
  </si>
  <si>
    <t>Within the first three weeks following hospital discharge, are Yukon people 55 years of age and over able to perform, with or without formal or informal assistance, activities of daily living? Is there a difference in the functional level of the person, within four days prior to hospital discharge compared to three weeks post discharge, based upon a nursing assessrnent?</t>
  </si>
  <si>
    <t>No patient awareness of discharge planning or coordination.
Poor communication within medical staff (including hospital and community health centres) and between staff and patients.
Previous experience, family and caregiver responsivity affects subjective wellbeing.
Patients were able to manage their medication schedules using organizing systems but did not have an understanding of their medications. 
Assistance came from family, physicians, nurses and pharmacists.
Activities of daily living: bathing was the most challenging due to environmental barriers
Social/ emotional relationships are important for wellbeing</t>
  </si>
  <si>
    <t xml:space="preserve">Suggestion that patients are active participants in their discharge planning. Patients would like more time to arrange their transportation home.
Complete the ADL assessment tool as reference and tool to enhance communication.
Home assessment prior to discharge is important to anticipate a level of dependence of the patient on support systems. Patients prefer to be supported by family and friends.
Future research could address caregiver perspectives, the effectiveness of the hospital community liaison nurse. </t>
  </si>
  <si>
    <t>Yukon Foundation, Martha Cameron memorial fund, Edith Parker Scholarship</t>
  </si>
  <si>
    <t>https://central.bac-lac.gc.ca/.item?id=MQ32127&amp;op=pdf&amp;app=Library&amp;is_thesis=1&amp;oclc_number=1255400873</t>
  </si>
  <si>
    <t>Vallance, Kate</t>
  </si>
  <si>
    <t>Booze industry brouhaha over Yukon warning labels backfired, study suggests</t>
  </si>
  <si>
    <t>Whitehorse</t>
  </si>
  <si>
    <t>Alcohol consumers in Whitehorse</t>
  </si>
  <si>
    <t>How effective are alcohol labels at getting the attention of customers and relaying warnings and safety guidelines?</t>
  </si>
  <si>
    <t>The study found customers who saw the labels were more likely to remember what the labels said than customers at a comparison liquor store in Yellowknife where the labels weren't used. And, the study found sales of labelled products dropped 6.6 per cent at the Whitehorse liquor store, while sales of unlabelled products rose 6.9 per cent.</t>
  </si>
  <si>
    <t>CBC Article</t>
  </si>
  <si>
    <t>Health Canada</t>
  </si>
  <si>
    <t>https://www.cbc.ca/news/canada/north/yukon-alcohol-warning-labels-study-results-1.5556344</t>
  </si>
  <si>
    <t>Cano, Jennifer K</t>
  </si>
  <si>
    <t>Sexual Health</t>
  </si>
  <si>
    <t xml:space="preserve">
"They made me go through like weeks of appointments and everything": Documenting women's experiences seeking abortion care in Yukon territory, Canada</t>
  </si>
  <si>
    <t>16 women who accessed abortion services, while residing in the Yukon</t>
  </si>
  <si>
    <t>What are the experiences of women who are seeking and obtaining abortion services in Yukon? What are the financial and pesonal costs and avenues through which these services could be improved?</t>
  </si>
  <si>
    <t>Yukon only has 1 facility offering first trimester abortions, twice a month; women experienced difficulty navigating the process and long wait times. There are fragmented services that cause dissatisfaction and stress. The women found the process physically, financially and emotionally taxing.</t>
  </si>
  <si>
    <t xml:space="preserve">Implications: the identified barriers outline suggestions for improvement; this info can be used to modify current abortion services and increase access; the study also highlights future reproductive health care initiatives that should be prioritized </t>
  </si>
  <si>
    <t>The Ministry of Health and Long-Term Care in Ontario</t>
  </si>
  <si>
    <t>https://www.contraceptionjournal.org/article/S0010-7824(16)30136-6/fulltext</t>
  </si>
  <si>
    <t>Documenting Women's Experiences Obtaining Abortion Services while Residing in Yukon Territory</t>
  </si>
  <si>
    <t>Must access care in first trimester to avoid leaving the Yukon
Navigating the process of abortion care is difficult with or without a family physician - creates delays that exaccerbate emotional burden and physical discomfort
Women in communities confront additional barriers related to travel and accomodation, handled by the nursing station. There are concerns about privacy and stigma around receiving abortion care</t>
  </si>
  <si>
    <t>Support for medication abortion, concern about cost and geographical constraints, telemedicine could be involved
Need voluntary follow-up care such as post-abortion call, counselling, and resources
Request for a dedicated abortion facility offering a well-informed and streamlined service by interdisciplinary staff who collaborate
Ultrasound machine
Sexual Health Clinic should include low-cost contraceptives, pap tests, options counselling, and abortion referrals
Nurse Practitioners</t>
  </si>
  <si>
    <t>Supervisor's  Endowed Chair in Women's Health Research (Ontario Ministry of Health and Long-Term Care)</t>
  </si>
  <si>
    <t>https://dam-oclc.bac-lac.gc.ca/eng/b039c497-8a5f-4abd-8beb-0ac7a04febf7</t>
  </si>
  <si>
    <t>Schuster, Rosanne</t>
  </si>
  <si>
    <t>External academic
First Nation Partnership/ CYFN</t>
  </si>
  <si>
    <t>What's in your freezer? Traditional Food Use and Food Security in Two Yukon First Nations Communities</t>
  </si>
  <si>
    <t>Has there been a change in traditional food consumption among adults in Vuntut Gwitchin and Tlingit households in Old Crow and Teslin between 1991-1992 and 2007-2008? 
- Are there differences between age groups and genders? 
What, if any, are the challenges to food security in each community
Does mercury exposure through consumption caribou muscle, kidney and liver pose a health risk to consumers?
What nutritional benefits do Vuntut Gwitchin adults receive through consuming caribou meat, kidney and liver?</t>
  </si>
  <si>
    <t>Traditional foods consumption in Old Crow is similar in 2008 as 1992. Frequency remained similar in Teslin, but specific consumption of fish and other plants decreased - connected to concerns of salmon populations. 
VG citizens highlighted variability in environmental conditions impacting availability of traditional food sources (irregular caribou migration, increased precipitation leading to more berry consumption)
Young people reported harvesting being cost-prohibitive
Time constraints reported by Teslin households
Food insecurity in Old Crow was 48%, Teslin only 2 moderately food insecure
Based on consumption found above, data from the NCP on mercury levels in the Porcupine Caribou Herd, and Canadian Nutrient File on caribou meat and liver,  mercury exposure of VG citizens was deemed to be very low and outweighed by the nutritional benefits</t>
  </si>
  <si>
    <t>Development of adaptation strategies in Teslin and Old Crow. 
Traditional foods remain an important part of the diet VGFN and TTC citizens.
Continue to examine how environmental variability impacts traditional food consumption and food security (caribou migration and salmon runs).
Future research should explore the concept of contamination from an Indigenous perspective and situate the results within the cultural understanding and implications of the contamination.
Future research could assess the impact of community beliefs of contamination on consumption.
Future research could assess impacts of changing social perceptions of traditional food consumption in the younger generation</t>
  </si>
  <si>
    <t>NSERC International Polar Year, CIHR Team Grant, Michael Smith Health Research Award, Fulbright Scholarship, Donald B. Rix Environmental Health Student Award</t>
  </si>
  <si>
    <t>https://dam-oclc.bac-lac.gc.ca/eng/46f21fbe-c638-4ed6-84aa-ec1012be85da</t>
  </si>
  <si>
    <t>C.D.B, Blom</t>
  </si>
  <si>
    <t>External academic
NGO</t>
  </si>
  <si>
    <t>Food in the cold: exploring food security and sovereignty in Whitehorse, Yukon</t>
  </si>
  <si>
    <t>Residents of Whitehorse, Yukon- urban population, 18+ (45 participants)</t>
  </si>
  <si>
    <t>How can a deeper understanding of the constraints of food insecurity and opportunities presented by the food sovereignty concept support the formulation of adequate food policies for Yukon?</t>
  </si>
  <si>
    <t>Identified issues and constraints regarding current situation of food security; presented opportunities and solutions for the mentioned challenges</t>
  </si>
  <si>
    <t>Implications: indicated challenges and improvements regarding food security and sovereignty; future research to focus on impacts of specific threats to food stability on local food security, and focus on population who are most affected by food insecurity</t>
  </si>
  <si>
    <t>The Amsterdam Centre for World Food Studies</t>
  </si>
  <si>
    <t>https://www.tandfonline.com/doi/full/10.1080/22423982.2022.2025992</t>
  </si>
  <si>
    <t>Mulvale, Gillian</t>
  </si>
  <si>
    <t>Do National Frameworks Help in Local Policy Development? Lessons from Yukon about the Evergreen Child and Youth Mental Health Framework</t>
  </si>
  <si>
    <t>Lit review
Yukon policy-makers (8)
Research team reflections</t>
  </si>
  <si>
    <t>To what extent are national frameworks useful in local policy development: 
1. How was Evergreen used in developing CYMHAF? 
2. How did Evergreen and CYMHAF compare in terms of content and development processes? 
3. To what extent did Yukon policy-makers and the research team find Evergreen helpful (or not) in developing CYMHAF?</t>
  </si>
  <si>
    <t>Evergreen as a national framework facilitated policy-making by providing procedural guidance and remaining neutral when stakeholders have competing ideas. It is also useful in providing much of the necessary background information.
Advantageous to use national frameworks as guidance documents with specification based on local wisdom and priorities. Local leaders must buy in.
It is important to be clear when setting expectations of what national frameworks can achieve.
The Yukon required education around definitions of mental illness and evidence-based responses.</t>
  </si>
  <si>
    <t xml:space="preserve">Well-designed national frameworks that set reasonable expectations and provide guidance instead of prescription can create a foundation for collaboration and co-operation between groups with potentially competing interests. The neutrality and background information are key in using a national framework. 
Future research should investigate how the policies developed with a national framework are implemented locally. </t>
  </si>
  <si>
    <t>https://www.cjcmh.com/doi/abs/10.7870/cjcmh-2015-011</t>
  </si>
  <si>
    <t>Mental health</t>
  </si>
  <si>
    <t>Developing a Child and Youth Mental Health and Addictions Framework for Yukon as a Foundation for Policy Reform: Engaging Stakeholders Through a Policy and Research Partnership</t>
  </si>
  <si>
    <t>Yukon</t>
  </si>
  <si>
    <t>Yukon children and families</t>
  </si>
  <si>
    <t xml:space="preserve">Implementation is underway with some training of frontline Health and Social Service and First Nations workers and a new mental wellness strategy for Yukon founded on CYMHAF. </t>
  </si>
  <si>
    <t>Google</t>
  </si>
  <si>
    <t>https://www.researchgate.net/publication/308785953_Developing_a_Child_and_Youth_Mental_Health_and_Addictions_Framework_for_Yukon_as_a_Foundation_for_Policy_Reform_Engaging_Stakeholders_Through_a_Policy_and_Research_Partnership</t>
  </si>
  <si>
    <t>Jamieson, M</t>
  </si>
  <si>
    <t>Health System Performance in Yukon Compared to Northern Canada</t>
  </si>
  <si>
    <t>Data from StatsCan between 2010-14 on health indicators (CIHI)</t>
  </si>
  <si>
    <t>Where is Yukon performing well relative to other northern regions?
Where is Yukon performing poorly relative to other regions?
What are the indicators related to mental health and addictions for the Yukon?</t>
  </si>
  <si>
    <t>With respect to health system inputs and characteristics, Yukon has a relatively low supply of specialist physicians and hospital beds, alongside a high supply of GPs relative to other regions. Measures of health system outputs paint a similar picture in terms of utilization, e.g., with lower-than-average mental illness, pediatric, surgical, and medical readmission rates as well as lower-than-average high hospital users. Rates of multiple mental illness hospitalizations and ambulatory care sensitive conditions are also low compared to other northern regions, suggesting a relatively high performance in terms of health systems outputs.
In terms of health system outcomes, Yukon’s performance is in the middle of the pack among northern regions in indicators such as rates of suicide, self-injury hospitalizations, and alcohol-related hospitalizations. Using an aggregate health system sensitive indicator – potentially avoidable mortality – shows that Yukon has been doing relatively well overall. Though it is important to note that for all of these health indicators, there is generally higher performance for Canada as a whole than in the north, as well as considerable diversity across northern Canadian regions.</t>
  </si>
  <si>
    <t>With respect to the social determinants of health, Yukon has performed relatively well compared to other northern regions between 2009 and 2016, as demonstrated by high employment rates, annual income, and levels of post-secondary education. For example, while the Northern Average employment rate declined between 2011 and 2016, Yukon experienced an increase in employment rates. During the same period, however, Yukon experienced consistently high rates of heavy drinking that exceed most other northern regions. Smoking rates in Yukon are below the Northern Average, though they have not remained stable over time in spite of a decline seen in Canada as whole.</t>
  </si>
  <si>
    <t>North American Observatory on Health Systems and Policies</t>
  </si>
  <si>
    <t>https://naohealthobservatory.ca/wp-content/uploads/2019/11/NAO-Rapid-Review-14_EN.pdf</t>
  </si>
  <si>
    <t>King, Matthew</t>
  </si>
  <si>
    <t>Health and health-related behaviours among young people in the Yukon - Extended report</t>
  </si>
  <si>
    <t>Students grades 6-10 (n=1450)</t>
  </si>
  <si>
    <t>How is the health of young people in their social and environmental contexts?</t>
  </si>
  <si>
    <t xml:space="preserve">Rural students are systematically reporting more health concerns than urban students in the Yukon.
Rural girls in Grade 9-10 are consistently reporting the most negative health experiences and in particular problems with respect to their relationships.
Younger students are doing better than older students.
More youth are reporting mental health problems over time.
Relationships matter to the health of Yukon young people.
Overall, the majority of Yukon youth reported positive relationships with their parents.
Having high quality friendships is positively associated with lower rates of being bullied. 
Although there are grade and urban/rural differences, in general, students in the Yukon
tend to feel accepted and cared for by their teachers.
</t>
  </si>
  <si>
    <t>There are low rates of cyberbullying in the Yukon. This finding may reflect access to the internet. With improved access and the internet proposed in the future, this is an area also to be attuned to. From a prevention perspective, it may be important to provide youth with the digital literacy and relationships skills to have positive internet.
Targeting the promotion of healthy relationships would be an effective health promotion effort. By supplementing and/or buffering children’s negative relationship experiences, we can promote healthy development during childhood and adolescence and healthy adaptation through the lifespan. Providing children and youth with healthy relationships
wherever they live, learn, play, and work will support their healthy development</t>
  </si>
  <si>
    <t>Compendium of current research and monitoring</t>
  </si>
  <si>
    <t>WHO, PHAC</t>
  </si>
  <si>
    <t>https://yukon.ca/sites/yukon.ca/files/hss/hss-imgs/hbsc_yukon_report_2018_final.pdf</t>
  </si>
  <si>
    <t>McLachlan, Kaitlyn</t>
  </si>
  <si>
    <t>Prevalence and characteristics of adults with fetal alcohol spectrum disorder in corrections: a Canadian case ascertainment study</t>
  </si>
  <si>
    <t>Individuals ages 18 to 40 on an active justice supervision order for at least three weeks following study enrolment. Individuals who were considered medically or psychiatrically unstable were also excluded. (n=80)</t>
  </si>
  <si>
    <t>What is an estimate of the prevalence of FASD in justice-involved adults in a northern Canadian correctional jurisdiction?</t>
  </si>
  <si>
    <t>14/80 individuals received an FASD diagnosis- estimated prevalence of 17.5% - only 2 had been previously diagnosed. Likely to be an underestimate
Most participants reported experiencing at least one episode of lifetime abuse or neglect (n = 66, 83% for any experience of physical, sexual, emotional abuse, or neglect), with most participants also reporting multiple abuse/neglect experiences, and high rates of both physical (n = 48, 60%), and sexual abuse (n = 34, 43%) across the sample. All women in the study reported prior abuse or neglect</t>
  </si>
  <si>
    <t xml:space="preserve">There is a need to develop and implement collaborative health evaluations, including neuropsychological and medical assessment, that take into consideration Indigenous conceptualizations of health and wellbeing, and culturally safe approaches to strength-based assessment and intervention
Critical future research directions should focus on understanding the needs, antecedents, and trajectories through the criminal justice system for individuals with FASD to inform evidence-based clinical and correctional intervention approaches. 
Adopt a ‘prevention lens’ to ensure that children, families, and communities have necessary supports required to avoid problematic criminal justice system involvement. </t>
  </si>
  <si>
    <t>https://bmcpublichealth.biomedcentral.com/articles/10.1186/s12889-018-6292-x</t>
  </si>
  <si>
    <t>The Saint Elizabeth First Nations, Inuit, and Metis Program</t>
  </si>
  <si>
    <t>First Nation partnership/ CYFN</t>
  </si>
  <si>
    <t>An environmental scan and related analysis of cancer care pathways and leading models of cancer care in rural, remote and isolated First Nations communities, and leading culturally responsive cancer control resources originating from those communities.</t>
  </si>
  <si>
    <t xml:space="preserve">FN community health managers/ providers, cancer control organizations, people with lived experience of cancer care in YT. </t>
  </si>
  <si>
    <t>What are the issues, gaps, and barriers in cancer control as well as the identification of opportunities for action to improve cancer control for First Nations?</t>
  </si>
  <si>
    <t>- Access to care is limited
- NIHB/ FN jurisdiction disputes adds anxiety and mental load for those in the cancer care journey
- There is no cancer research or surveillance, all grouped in with BC
- Long wait times for diagnosis, inexperienced docs misdiagnose or ignore symptoms due to racism and stereotyping 
- Low screening due to lack of awareness, education, fear, sense of hopelessness, misconceptions, historical trauma
- Health centres are stretched responding to crises - too busy for cancer care
- Telehealth underutilized
- No mental health services
- Loss of traditional ways</t>
  </si>
  <si>
    <t>- Opportunities for change: A Yukon FN Cancer Care Coordinator (patient navigator) who coordinates communication and partnerships to bring culture, education, empowerment, support, advocacy into a coordinated approach
- Need training and structures for palliative care and home care
- Need research on environmental carcinogens from mines &amp; dumps
- Need YT specific FNs Cancer Control Strategy
- Need survivorship program
- Improve communication between specialists, doctors, and community health care professionals</t>
  </si>
  <si>
    <t>Saint Elizabeth Health Care website</t>
  </si>
  <si>
    <t>Canadian Partnership Against Cancer</t>
  </si>
  <si>
    <t>https://www.saintelizabeth.com/getmedia/60380147-c3b4-492c-a437-395e967ac4f0/Walk-a-Mile-in-My-Moccasins-Foundations-For-Action-in-First-Nations-Cancer-Control.pdf.aspx</t>
  </si>
  <si>
    <t>nd (awarded 2021)</t>
  </si>
  <si>
    <t>Selkirk First Nation</t>
  </si>
  <si>
    <t>COVID-19</t>
  </si>
  <si>
    <t>undefined</t>
  </si>
  <si>
    <t>Pelly Crossing</t>
  </si>
  <si>
    <t>SFN</t>
  </si>
  <si>
    <t>What are the impacts of the COVID-19 pandemic on SFN's traditional food-related pursuits?</t>
  </si>
  <si>
    <t>TBD</t>
  </si>
  <si>
    <t xml:space="preserve">Research will highlight the adaptability of SFN to the pandemic-related adversities, and offer direction for future programming and support decisions. </t>
  </si>
  <si>
    <t>https://yukon.ca/en/news/covid-19-recovery-research-program-results-round-one</t>
  </si>
  <si>
    <t>Stappers, Wilhelmina</t>
  </si>
  <si>
    <t>Reclaiming Overall Well-being: An Analysis of Individual and Community-Level Characteristics Contributing to Well-being in Yukon First Nations</t>
  </si>
  <si>
    <t>Yukon RHS data (n=673)  (members of Yukon First Nations)</t>
  </si>
  <si>
    <t>What specific individual-level characteristics can be identified that are associated with overall well-being? 
What specific community level characteristics can be identified that are associated with overall well-being?</t>
  </si>
  <si>
    <t>Overall wellbeing (no depression, no suicidal thoughts, no suicide attempts) significantly associated with the following individual characteristics: traditional foods, modern and traditional health care, emotional supports and loving relationships, spirituality, physical wellbeing, and socio-economic characteristics
Healing relies on broad and stable support networks and being able to reach out for help 
Overall wellbeing (no depression, no suicidal thoughts, no suicide attempts) significantly associated with the following community characteristics: geographic characteristics (small, remote), community control (greater independence and control over programs, inclusive governance), community engagement (more programs/ infrastructure), cultural continuity (traditional justice programs, language, traditional healers)</t>
  </si>
  <si>
    <t>Inform the development of new ways to build supportive environments to help foster holistic health in Yukon First Nations communities
Develop capacity for First Nations health research in the Yukon
Secondary use of RHS data for multivariate analyses
Model of strength-based and community-based approach
Note that this is secondary research and the outcome measures chosen do not necessarily represent wellbeing
Health survey research should expand to include broad protective factors and strength-based measures like happiness, belonging, pride, and strength
Nature and number of programs available could support community wellbeing
Traditional foods harvest and consumption promotion will be beneficial</t>
  </si>
  <si>
    <t>https://dam-oclc.bac-lac.gc.ca/eng/ac90e2c1-01bc-4832-94ca-93152d2660d2</t>
  </si>
  <si>
    <t>Carlick, Melissa</t>
  </si>
  <si>
    <t>Yukon First Nations Youth Mental Wellness: The Development of Culturally Appropriate Healing.</t>
  </si>
  <si>
    <t>Elders (2), service providers (2), parents (2), and youth (2)</t>
  </si>
  <si>
    <t>How are Yukon First Nations Youth able to develop and sustain their individual and collective identity by balancing the two worlds they live in?
What is the Yukon First Nations perspective on spirituality, mental health and Youth suicide prevention?</t>
  </si>
  <si>
    <t>Identity and mentorship are important in building strong mental health through traditional approaches. 
Christianity and traditional spirituality can compliment each other when people balance them
Cultural teachings help ground youth in the Yukon
Understanding both worlds is important. 
Learning about one's strengths and intelligences within or outside a western worldview helps mental wellness
Traditional approaches and ceremonies are holistic. They can fill gaps that exist</t>
  </si>
  <si>
    <t>1. online resource to access youth's stories
2. Research with Elders by Heritage Departments should be accessible
3. Youth should spend time with traditional teachers
4. Youth should believe in themselves and their passions
5. Youth should seek ceremony
6. Youth should learn their purpose in the physical world
7. Youth should look to heal from mental health and addictions
8. First Nations should be connected to work together
9. Spirituality and culture need to be prioritized by breaking down barriers between Elders and youth.</t>
  </si>
  <si>
    <t>https://dam-oclc.bac-lac.gc.ca/eng/37143e2f-31e7-49fa-92f9-68b77289cc20</t>
  </si>
  <si>
    <t>2007-2011</t>
  </si>
  <si>
    <t>Vuntut Gwitchin Government</t>
  </si>
  <si>
    <t>First Nation partnership/ CYFN
NGO</t>
  </si>
  <si>
    <t>Vuntut Gwitchin Climate Change and Health Research in Northern Yukon</t>
  </si>
  <si>
    <t>Old Crow, Yukon</t>
  </si>
  <si>
    <t>Vuntut Gwitchin community members, Elders, youth</t>
  </si>
  <si>
    <t>What are the food security adaptation strategies the community have been doing and how can this be built on to cope with climate change?</t>
  </si>
  <si>
    <t xml:space="preserve">Recommendations on how to address food security issues </t>
  </si>
  <si>
    <t>AICBR</t>
  </si>
  <si>
    <t>Health Canada’s Climate Change and Health Adaptation Program for Northern First Nations and Inuit Communities.</t>
  </si>
  <si>
    <t>https://www.aicbr.ca/vuntut-gwitchin-old-crow</t>
  </si>
  <si>
    <t>Oostdam, J.</t>
  </si>
  <si>
    <t>Government of Canada</t>
  </si>
  <si>
    <t>Human health implications of environmental contaminants in Arctic Canada: a review</t>
  </si>
  <si>
    <t>Yukon, NWT, Labrador, Northern Quebec (Arctic Canada)</t>
  </si>
  <si>
    <t>What are the impacts on human health of exposure to environmental contaminants in the Canadian Arctic? What are the data gaps that need to be filled by future human health research?</t>
  </si>
  <si>
    <t xml:space="preserve">Due to bioconcentration in the food chain, residents of the Arctic who consume large amounts of traditional foods may be exposed to higher amounts of radionuclides. Consumers of traditional foods in the Arctic are exposed to a three- to 12-fold higher radiation dose than non-consumers of traditional foods despite the fact that levels of environmental radiation in Arctic Canada are similar to more temperate regions. Increased radiation dose leads to increased risk of cancer. </t>
  </si>
  <si>
    <t>Revealed data gaps, suggest that future research should focus on the toxic effects of long-term exposure to components. These studies are essential to understand the human health impacts of contaminants in the Arctic and will enable health agencies and Aboriginal leaders to provide better advice to communities on the risks posed by contaminants.</t>
  </si>
  <si>
    <t>Northern Contaminants Program of the Arctic Environmental Strategy (AES)</t>
  </si>
  <si>
    <t>https://www.sciencedirect.com/science/article/pii/S0048969799000364</t>
  </si>
  <si>
    <t>Gaskin, Janet</t>
  </si>
  <si>
    <t>Radon and Lung Cancer</t>
  </si>
  <si>
    <t>Health Canada - national radon survey and radon survey of census metropolitan areas data</t>
  </si>
  <si>
    <t>What is the burden of disease approach assuming complete or uniform reduction of residential radon, globally and in Canada?
What are the results of a health economic analysis assessing the utility, cost and cost effectiveness of realistically attainable reductions in radon exposures across Canada?</t>
  </si>
  <si>
    <t>Radon reduction would have the greatest benefit independent of population size in the Yukon - cancer mortality rates are higher in the Yukon compared to national, provincial, urban, and southern-rural jurisdictions and it is a high radon region of Canada.
Lung cancer burdens are also related to higher smoking rates, and physical and cultural barriers to health promotion and care services and end-of-life care.</t>
  </si>
  <si>
    <t>On a per population basis, the Yukon was estimated to benefit most from radon mitigation.
Increasing the rate of mitigation in existing housing with a tax credit is a very cost effective intervention
Installation of radon preventative measures in new builds is highly cost effective</t>
  </si>
  <si>
    <t>NSERC
OGS</t>
  </si>
  <si>
    <t>https://dam-oclc.bac-lac.gc.ca/eng/3992b329-95a6-4320-893e-daf584b1b13b</t>
  </si>
  <si>
    <t>Morton, Vanessa</t>
  </si>
  <si>
    <t>Country food consumption in Yukon, Northwest
Territories and Nunavut, Foodbook study
2014–2015</t>
  </si>
  <si>
    <t>1235 residents of the territories (402 Yukon residents)</t>
  </si>
  <si>
    <t>What is the prevalence of country food consumption in the Yukon, NWT and Nunavut?</t>
  </si>
  <si>
    <t>*Results and analysis categorized by territory. 66.4 % of YT participants reported consumption of country foods; consumption is significantly higher in areas outside of Whitehorse (and Yellowknife). The most commonly reported country food in YT was moose</t>
  </si>
  <si>
    <t xml:space="preserve">The information fills a gap in national food consumption data; fills gaps in knowledge for those pursuing research in areas of food safety, food security, climate change or nutrition. Shows that country food comprise part of the diet for the majority of Yukon. </t>
  </si>
  <si>
    <t>Supported by the Public Health Agency of Canada</t>
  </si>
  <si>
    <t>https://www.canada.ca/content/dam/phac-aspc/documents/services/reports-publications/canada-communicable-disease-report-ccdr/monthly-issue/2021-47/issue-1-january-2021/ccdrv47i01a06-eng.pdf</t>
  </si>
  <si>
    <t>Nakano, Tomoko</t>
  </si>
  <si>
    <t>Dietary Intake and Anthropometry of Dene/Metis and Yukon Children</t>
  </si>
  <si>
    <t>Mothers and children in Old Crow and Carcross</t>
  </si>
  <si>
    <t>How does traditional food affect the quality of nutrient intakes of Dene/ Metis and Yukon children and if their diets are adequate.</t>
  </si>
  <si>
    <t>No evidence of undernutrition, obesity is a concern. Obesity lower in boys than girls.
Diets were inadequate in approx. half of the nutrients. All children had vitamin E intakes below the recommended level.
Traditional food intake of the children less than 5%. Results suggest younger people consume less traditional food than older people do. Northern communities consume more than southern communities (related to availability, population, road access, affordability of market food, proximity to migration routes, practices)
Market food use was primarily in the "other category" according to Health Canada.</t>
  </si>
  <si>
    <t>Future research should investigate: 1) physical activity level and supplement use of children, 2) affordability and availability of market food among communities, 3) traditional food availability among communities, 4) food preference on traditional and market food of children and women, and 5) education for healthy eating by children and women</t>
  </si>
  <si>
    <t>Northern Contaminants Program</t>
  </si>
  <si>
    <t>https://dam-oclc.bac-lac.gc.ca/eng/89d1dd49-d129-4320-ae8a-6a88c704220d</t>
  </si>
  <si>
    <t>Jiang, Ying</t>
  </si>
  <si>
    <t>Human Papillomavirus Infection and the Association With Abnormal Pap Findings in Yukon, Canada</t>
  </si>
  <si>
    <t>1542 women attending routine Pap smear screening in 14 communities in Yukon</t>
  </si>
  <si>
    <t>What is the prevalence of HPV infection and its association with cervical cancer precurose lesions in Yukon, Canada?</t>
  </si>
  <si>
    <t xml:space="preserve">Overall, HPV prevalence rate in Yukon women is higher than other Canadian provinces and other countries; HPV infection was strongly associated with single marital status or having 2 or more sexual partners in the past year. HPV prevalence in this study was consistent with rates of other STIs such as Yukon's chlamydia rate. This study confirmed that marital status being single and more sexual partners are significant risk factors for HPV infection. </t>
  </si>
  <si>
    <t xml:space="preserve">The higher prevalence rate may put these women at higher risk for cervical cancer than Canadian women in general. This research has potential implications for HPV vaccination and health promotion programs in northern regions. There is a need for developing new vaccines targeting other HPV high-risk types. </t>
  </si>
  <si>
    <t>Government of Canada International Polar Year Program and Public Health Agency of Canada</t>
  </si>
  <si>
    <t>https://journals.lww.com/jlgtd/Abstract/2013/07000/Human_Papillomavirus_Infection_and_the_Association.19.aspx</t>
  </si>
  <si>
    <t>Choudhri, Y</t>
  </si>
  <si>
    <t>Reported gonorrhea cases across Canada from 2010-2015. n= 19, 845</t>
  </si>
  <si>
    <t>What are the trends observed in gonorrhea rates from 2010-2015 in Canada?</t>
  </si>
  <si>
    <t xml:space="preserve">NWT, Nunavut and Yukon had the highest gonorrhea rates in 2015. Yukon had the highest rate increase in the time period. </t>
  </si>
  <si>
    <t xml:space="preserve">Ongoing monitoring of gonorrhea rates and antimicrobial resistance can help with recommendations for treatment. More research data, risk factor data, and surveillance data are needed to better understand the current gonorrhea epidemic in order to maintain, evaluate and improve primary and secondary STI prevention activities. </t>
  </si>
  <si>
    <t>Public Health Agency of Canada</t>
  </si>
  <si>
    <t>https://www.canada.ca/content/dam/phac-aspc/documents/services/reports-publications/canada-communicable-disease-report-ccdr/monthly-issue/2018-44/issue-2-february-1-2018/ccdrv44i02a01-eng.pdf</t>
  </si>
  <si>
    <t>Machalek, Karolina</t>
  </si>
  <si>
    <t>Chlamydia screening practices among physicians and community nurses in Yukon, Canada</t>
  </si>
  <si>
    <t>Physicians (42) and community nurses (20) in Yukon; 15-24 yo male and female patients</t>
  </si>
  <si>
    <t>What are the screening practices among physicians and community nurses to elucidate factors that may be contributing to the high rates?</t>
  </si>
  <si>
    <t>Physicians tested females and screened them based on risk factors more frequently than males; yukon GPs were more likely to test females for chlamydia than GPs in Toronto; community nurses had lower frequency of testing than GPs but screened and tested males and females equally</t>
  </si>
  <si>
    <t>A Chlamydia Reduction Strategy Working Group has been formed at the Department of Health and Social Services, Government of Yukon which utilized the survey results to design health provider education, including making screening guidelines easily available, and providing additional training opportunities. This survey helped improve professional education in the area of STIs.</t>
  </si>
  <si>
    <t>No funding</t>
  </si>
  <si>
    <t>https://www.tandfonline.com/doi/full/10.3402/ijch.v72i0.21607</t>
  </si>
  <si>
    <t>2017-2020</t>
  </si>
  <si>
    <t>NGO</t>
  </si>
  <si>
    <t xml:space="preserve">Linking a Changing Climate with a Changing Traditional Diet: Mobilizing Knowledge for Adaptation </t>
  </si>
  <si>
    <t>Phase 1: To explore the impacts of climate change on traditional and local food consumption in the Yukon, to understand how climate change is impacting food systems and traditional diets, and identify existing baseline data and methodologies to inform future research. Phase 2: characterize food systems as a means for climate change adaptation and mobilizing existing knowledge</t>
  </si>
  <si>
    <t xml:space="preserve">A literature scoping review and knowledge products </t>
  </si>
  <si>
    <t xml:space="preserve">This project and the information gathered through it can be used to inform future research by identifying existing baseline data and methodologies. It can also inform policy and program development, and inspire community action by  highlighting promising initiatives </t>
  </si>
  <si>
    <t>Arctic Institute of Community-Based Research (AICBR)</t>
  </si>
  <si>
    <t xml:space="preserve">Crown-Indigenous Relations and Northern Affairs Canada, Climate Change Preparedness in the North Program, and Esri Canada </t>
  </si>
  <si>
    <t>https://www.aicbr.ca/linking-a-changing</t>
  </si>
  <si>
    <t>Communities Building Youth Futures</t>
  </si>
  <si>
    <t>Communities Building Youth Futures: Research conducted by youth for youth</t>
  </si>
  <si>
    <t>Youth ages 16-20 (n=80)</t>
  </si>
  <si>
    <t>Capture the perspective of what is done well in the Yukon in terms of support for youth, and what barriers youth face to a successful transition from high school into the careers they choose</t>
  </si>
  <si>
    <t>Recommendation 1: Youth want to be involved through either employment
opportunities or meaningful consultation when it comes to any decisions that affect youth.
Recommendation 2: Youth want frontline program that will help them access affordable housing and guidance for financial hardships.
Recommendation 3: Youth want an established paid co-op program in the high school system where they would gain work experience and career exposure. They would like to learn skills like financial literacy and decision-making
Recommendation 4: Youth want consistent and affordable counselling and mental health support.</t>
  </si>
  <si>
    <t>YouthRex</t>
  </si>
  <si>
    <t>Tamarack Institute</t>
  </si>
  <si>
    <t>https://youthrex.com/wp-content/uploads/2021/05/CBYF-Final-Engagement-Report.pdf</t>
  </si>
  <si>
    <t>2013-2018</t>
  </si>
  <si>
    <t>Working Together to Achieve Healthier Lifestyles in Yukon &amp; Northwest Territories’ Communities</t>
  </si>
  <si>
    <t>Yukon (Whitehorse, Dawson, Mayo) and NWT</t>
  </si>
  <si>
    <t>Government departments, health practitioners, NGOs</t>
  </si>
  <si>
    <t>The project goal is to create territorial and cross-territorial community-based research partnerships devoted to identifying, planning, implementing, and evaluating short and long-term initiatives that focus on healthy lifestyles for Yukon and Northwest Territories families and communities. The pillars of the project include healthy eating, active living, health literacy, and food security.</t>
  </si>
  <si>
    <t>Creation of baseline inventories of healthy living programs (developed online mapping tools), support of numerous community-based initiatives focused on healthy eating and active living (as well as mental health and wellbeing), facilitation of workshops</t>
  </si>
  <si>
    <t>Strengthened cross-territorial collaboration between Yukon and NWT, increased understanding of factors of sustainability and scalability of successful health interventions through a community-based research lens and in a rural, remote, Northern context</t>
  </si>
  <si>
    <t xml:space="preserve">Public Health Agency of Canada's Innovation Strategy (2013-2017) </t>
  </si>
  <si>
    <t>https://www.aicbr.ca/working-together-project</t>
  </si>
  <si>
    <t>2013-2016</t>
  </si>
  <si>
    <t>Kluane First Nation</t>
  </si>
  <si>
    <t>NGO
First Nation partnership/ CYFN</t>
  </si>
  <si>
    <t>Nourishing Our Future Project; Phase 1: Nourishing Our Future: An Adaptive Food Security Strategy to Ensure the Cultural and Physical Well-Being of the Kluane First Nation Against the Impacts of Climate Change in the Yukon (2013-2015)</t>
  </si>
  <si>
    <t>Burwash Landing</t>
  </si>
  <si>
    <t xml:space="preserve">To develop a community food security strategy that will maintain their current food sources, enhance their ability to grow their own food, and contribute to making their community mmore food secure for the future </t>
  </si>
  <si>
    <t>A local Advisory Committee call Team Food Security was formed. A literature review on traditional lifesetyle as it relations to traditional foods and sustainable living, a greenhouse feasibility study, youth training packages, a school mosaic mural</t>
  </si>
  <si>
    <t>Not specified</t>
  </si>
  <si>
    <t>AICBR and Health Canada's Climate Change and Health Adaptation Program for Northern First Nations and Inuit Communities.</t>
  </si>
  <si>
    <t>https://www.aicbr.ca/kfn-project</t>
  </si>
  <si>
    <t>Yukon Status of Women Council</t>
  </si>
  <si>
    <t>Repairing the holes in the net: Responding to the Mental Health Needs of Northern Homeless Women - Yukon Report</t>
  </si>
  <si>
    <t xml:space="preserve">Community of Practice </t>
  </si>
  <si>
    <t>What approach arises when decision-makers and program implementers in mental health, housing, and social sectors are involved in improving the systemic response to northern women with mental health/ substance use concerns and who have unstable housing/ are homeless?</t>
  </si>
  <si>
    <t>Mental health and homelessness create intertwined issues that women need support with.
Homeless and at-risk women work from strengths and exhibit resistance, resilience, and resources. 
Homelessness and mental health challenges create a vicious cycle of  unstable housing, inadequate income, strenuous interpersonal relations, and unhealthy coping.
Community of Practice involved  government departments and service agencies from addictions, mental health, primary care, justice, housing, police, income support, child protection, shelters, and women's advocacy; women experiencing homelessness and mental health concerns</t>
  </si>
  <si>
    <t>- Need collaboration between service provider NGOs and government
- Need structured, long-term housing. Low-barrier, second-stage housing, group homes, safe shelter for intoxicated women, housing with comprehensive service programs.
- Need housing advocates with a housing first mindset.
- Increase the rent supplement program until new housing units are available
- Services need to be available after hours and on weekends. Could split between agencies - one night a week for 7 agencies
- A multi-disciplinary clinic for vulnerable people where services can be accessed in one safe place. More psychiatric beds at WGH
- Gender-specific programming and support for childrearing instead of apprehension
- Policies should be shaped around the people they serve, not providers' expectations of how they should behave. "Stop trying to fix people and fix the problem."
- Support programs need more core funding and more preventative programs sure be funded</t>
  </si>
  <si>
    <t>YSWC Resources</t>
  </si>
  <si>
    <t>CIHR, Mental Health Commission of Canada</t>
  </si>
  <si>
    <t>https://www.yswc.ca/_files/ugd/c67fde_aff25cd792c540a982a3646e46e60c52.pdf</t>
  </si>
  <si>
    <t>2015-2016</t>
  </si>
  <si>
    <t>NGO
First Nation Partnership/ CYFN</t>
  </si>
  <si>
    <t>Keeping Our Traditions for the Health and Wellbeing of Future Selkirk First Nation Generations: “What do we do at the fish camp when there are no fish?”</t>
  </si>
  <si>
    <t>"What will we do at the fish camp if there are no fish?" Objectives: to find ways of keeping traditional Tutchone knowledge, practices and culture while adapting to the threat of climate change; to support youth leadership on issues relating to climate change and youth mental health</t>
  </si>
  <si>
    <t>A literature review on climate change and mental health of Indigenous youth, community engagement throughout the project; youth engagement and training workshops related to mental health and wellness, life skills and communication, traditional practices of Selkirk people, and on-the-land workshops.</t>
  </si>
  <si>
    <t>Health Canada's Climate Change and Health Adaptation Program for Northern First Nations and Inuit communities</t>
  </si>
  <si>
    <t>https://www.aicbr.ca/selkirk-project</t>
  </si>
  <si>
    <t>NGO
First Nation partnership/ CYFN
External academic</t>
  </si>
  <si>
    <t xml:space="preserve">Nourishing Our Future Project; Phase 2: Building on Kluane First Nations Community Food Security Strategy &amp; Youth Engagement in Traditions related to Fisheries and Fish Health in Kluane Lake </t>
  </si>
  <si>
    <t>To understand levels of contaminants in fish from the Kluane Lake and reassure and promote the importance of consuming traditional foods, especially for young people</t>
  </si>
  <si>
    <t>Youth training, harvest camp, interviews by youth researchers, fish sampling</t>
  </si>
  <si>
    <t>Government of Canada, Department of Indigenous and Nothern Affairs Canada's Northern Contaminants Program (NCP), Yukon Fish &amp; Wildlife Enhancement Trust (YFWET), and DKRRC</t>
  </si>
  <si>
    <t>Horton, Janet</t>
  </si>
  <si>
    <t>UNBC</t>
  </si>
  <si>
    <t>The Experience of Capacity Building Among Health Education Workers in the Yukon</t>
  </si>
  <si>
    <t>21 Yukon health education workers with Yukon College Public Health and Safety units</t>
  </si>
  <si>
    <t>what is the meaning and experience of capacity building for health education workers in the Yukon context?</t>
  </si>
  <si>
    <t xml:space="preserve">Capacity-building outcomes: have both individual and community outcomes. The skills are important for their immediate practical application. The effect of their work also had impact on individuals through healthier lifestyle choices, increased confidence and self-reliance, and prompting steps to future achievements. Building on their strengths to better contribute to personal and community well-being, for example: caring for family and friends, and community service </t>
  </si>
  <si>
    <t>The study highlights where organizational practices and policy can support communities in enhancing their capacity. The findings also point to potential for impact on determinants of health.</t>
  </si>
  <si>
    <t>Northern Research Institute (Research and Endowment Grant)</t>
  </si>
  <si>
    <t>Wesche, Sonia</t>
  </si>
  <si>
    <t>UNBC
First Nation partnership/ CYFN</t>
  </si>
  <si>
    <t>Community-based health research led by the Vuntut Gwitchin First Nation</t>
  </si>
  <si>
    <t>Vuntut Gwitchin Government (VGG) (n=41)</t>
  </si>
  <si>
    <t>What elements enable a successful community-researcher relationship? What are the experiences of the community with food security and health?</t>
  </si>
  <si>
    <t xml:space="preserve">The collaboration among VGG, researchers and other organizations led to various outcomes (youth climate change workshops, a school nutrition program, co-participation in a week-long summer institution on global Indigenous health). They recognized a need for effective translation of research results to policymakers and other stakeholders. </t>
  </si>
  <si>
    <t xml:space="preserve">Through active engagement with Vuntut Gwitchin community members, the research has helped to improve understanding of environmental change and community-environment relationships, while offering a range of training and capacity-building opportunities. This type of research collaboration provides a useful model for new types of particapotry health research with northern communities. </t>
  </si>
  <si>
    <t>Arctic Health Research Network-Yukon</t>
  </si>
  <si>
    <t>https://www.tandfonline.com/doi/pdf/10.3402/ijch.v70i4.17846</t>
  </si>
  <si>
    <t>Firelight Group</t>
  </si>
  <si>
    <t>Enhancing access for rural Yukon First Nations citizens to culturally appropriate mental health supports during COVID recovery</t>
  </si>
  <si>
    <t>What are the challenges that First Nations citizens may encounter in accessing culturally sensitive supports during the pandemic?</t>
  </si>
  <si>
    <t>Recommendations for accessible, culturally sensitive supports through the recovery period.</t>
  </si>
  <si>
    <t>Department of Health and Social Services</t>
  </si>
  <si>
    <t>Cancer Mortality trends, 1999-2013</t>
  </si>
  <si>
    <t>Yukon Cancer Registry</t>
  </si>
  <si>
    <t>Provide detailed information regarding regional cancer mortality for the most common types of cancer. To be used by health professionals, policy-makers, and researchers when making decisions about regional cancer control and prevention.</t>
  </si>
  <si>
    <t>Cancer is the leading cause of death in the Yukon (1 in 3). 
Cancer-related mortality rates are elevated compared to national rates
YPLL for cancer = 9 for men and 14 for women.
Lung cancer, then colorectal, then breast, then prostate, then stomach cancer are the leading causes of cancer death. Proportions are similar to the rest of Canada for all but stomach. 
Age-standardized cancer mortality rate for the Yukon has been declining, as has lung cancer specific mortality.</t>
  </si>
  <si>
    <t>https://yukon.ca/sites/yukon.ca/files/hss/hss-imgs/cancermortalitytrends1999-2013.pdf</t>
  </si>
  <si>
    <t>Simkin, Jonathan</t>
  </si>
  <si>
    <t>Cancer mortality in Yukon 1999–2013: elevated mortality rates and a unique cancer profile</t>
  </si>
  <si>
    <t>Focus: Yukon cancer deaths between Jan 1 1999 to Dec 31 2013</t>
  </si>
  <si>
    <t>What are the cancer mortality rates in the Yukon Territory, compared to Canadian rates? What are major causes of cancer mortality?</t>
  </si>
  <si>
    <t xml:space="preserve">Yukon's cancer mortality rates were elevated compared with the national and provincial rates. Prostate, female lung, female breast and total colorectal cancers were significantly elevated. </t>
  </si>
  <si>
    <t>More research is required on specific disparities and on determinants of cancer mortality. Further research will help plan cancer prevention and control strategies in North Canada.</t>
  </si>
  <si>
    <t>Google Scholar
*Also on Open Yukon</t>
  </si>
  <si>
    <t>Canadian Partnership Against Cancer,</t>
  </si>
  <si>
    <t>https://www.tandfonline.com/doi/full/10.1080/22423982.2017.1324231</t>
  </si>
  <si>
    <t>Office of the CMOH</t>
  </si>
  <si>
    <t>Yukon Cancer Incidence Report 2009-2016</t>
  </si>
  <si>
    <t>Cancer incidence data</t>
  </si>
  <si>
    <t>What is the Yukon cancer burden and how can health professionals and policy-makers make decisions about cancer control and prevention in the Yukon?</t>
  </si>
  <si>
    <t>Yukon's all-cancer incidence rates have decreased overall since 2009. As the population ages and grows, cancer diagnoses are expected to rise. 
Breast cancer is the most common, then lung, colorectal, and prostate. These are also the most common causes of cancer death in Yukon and Canada.
Factors favouring early detection are organized breast cancer screening programs, public awareness of breast cancer symptoms, and prompt access to primary care for women with suspicious symptoms.
Survival appears worse for Yukon males compared to Canadian males</t>
  </si>
  <si>
    <t>1. Establish a Yukon Cancer Steering Committee to oversee a coordinated approach to cancer prevention and control involving the Government of Yukon and Yukon First Nations,
2. Partner with Yukon First Nations governments and communities for meaningful reporting of cancer data,
3. Report on key indicators of cancer care to inform and improve cancer care
pathways in Yukon,
4. Build on existing initiatives that target modifiable risk factors, the social
determinants of health and climate change to help prevent cancer,
5. Develop a centralized cancer screening hub to facilitate and evaluate organized cancer screening programs that improve early detection, reduce cancer mortality and improve survival.</t>
  </si>
  <si>
    <t xml:space="preserve">https://yukon.ca/sites/yukon.ca/files/yukoncancerincidencereport.pdf </t>
  </si>
  <si>
    <t>A public health perspective on motor vehicles in Yukon</t>
  </si>
  <si>
    <t>Record linkage between National Collision Database records to emergency visits, hospitalizations, and medical travel records</t>
  </si>
  <si>
    <t>Summarize and synthesize information from four data sources and provide direction for public health action to reduce the health impacts of MVC-related injuries in Yukon.</t>
  </si>
  <si>
    <t>Distracted/inattentive driving, driving too fast for road conditions, road condition (surface/ structure), weather conditions and alcohol were the top five reported contributing factors to MVC injury among records linked between hospital databases and the NCDB. These also resulted in the most severe injuries.
Most common are head and neck injuries, predominantly whiplash and concussion.
In Yukon, between 2011 and 2015, 822 days in hospital stays were related to MVCs.
Between 2011 and 2017, the cost of medical travel for Yukon related to MVCs was $609,152.20, the majority of which was due to medevac air ambulance.
Approximately 68 per cent of total MVC injury-related cost was attributed to travelling outside of the territory to receive health care services.</t>
  </si>
  <si>
    <t>Recommendations: 
1. Implement injury surveillance and work with partners to improve data collection in Yukon, to better define the problem of MVC injuries and improve the ability to evaluate the impact of policies and programs
2. Develop and implement a long-term road safety strategy for Yukon, based on multi-sectoral partnerships, that accepts shared responsibility for road safety between road users and providers of the road system.
3. Use updated technology to improve enforcement, encourage safe driving behaviours and improve safety for vulnerable road users. Update road safety engineering countermeasures to reduce the impact of human error on MVCs.
4. Increase penalties and fines for aggressive and risky driving behaviours. Update Yukon’s driver education and graduated licensing programs.
5. Evaluate the outcomes of Yukon’s Information and Motivation for Positive Action and Choices Today (IMPACT) program, for drivers who have lost their license due to impaired driving.
6. Explore the provision of affordable and safe alternative driving services and overnight parking.
7. Increasingly emphasize road safety education for youth</t>
  </si>
  <si>
    <t>https://yukon.ca/sites/yukon.ca/files/hss/hss-imgs/yukon_cmoh_motor_vehicle_report_2019_web.pdf</t>
  </si>
  <si>
    <t>ND</t>
  </si>
  <si>
    <t>Fetal Alcohol Spectrum Disorder in Yukon Corrections</t>
  </si>
  <si>
    <t>Adults ages 18 to 40 under an active legal supervision order through Yukon Corrections (n=80)</t>
  </si>
  <si>
    <t>What is the prevalence of FASD in the criminal justice system in Yukon, along with other neurocognitive deficits, mental health, and substance-related difficulties? The study also sought to evaluate promising FASD screening tools for use in the adult criminal justice context.</t>
  </si>
  <si>
    <t xml:space="preserve">Neurocognitive deficits were observed at high rates in the sample, along with mental health and substance abuse problems. High rates of adversity and victimization were also observed across the sample, along with difficulties in independent living. </t>
  </si>
  <si>
    <t xml:space="preserve">Identifying individuals with FASD in corrections is important because they often experience brain-based difficulties in areas such as decision-making and problem solving, mental health problems, and problems with addictions. These difficulties may impact their continued involvement in the criminal justice system. The results underscored the importance of continued efforts to understand how many offenders have FASD in correctional settings, develop effective methods of identifying individuals at risk of FASD through screening, and identifying best practices in assisting offenders with FASD during all staged of criminal justice system involvement. </t>
  </si>
  <si>
    <t>Yukon Department of Justice, Justice Canada, and the Public Health Agency of Canada</t>
  </si>
  <si>
    <t>Yukon Bureau of Statistics</t>
  </si>
  <si>
    <t xml:space="preserve">Other </t>
  </si>
  <si>
    <t>2017 Cannabis Public Engagement Survey Report </t>
  </si>
  <si>
    <t>General public (25-44 yo), Yukon residents (n=3172)</t>
  </si>
  <si>
    <t>Conducted a public engagement survey on a series of topics related to the legalization of cannabis</t>
  </si>
  <si>
    <t xml:space="preserve">81% of respondents said they strongly support the federal government's plan to legalize cannabis. The majority of survey respondents said they consider cannabis use to be somewhat or completely socially acceptable. Medical use of cannabis was most accepted by respondents. Recreational use of cannabis was rated slightly lower on the social acceptability scale. Respondents to this survey expressed strong support for focusing policy on public health, safety and harm reduction, and focusing in particular on preventing negative health impacts on youth. Just over half of the respondents (51%) said they favour allowing sales of cannabis using a mixture of government and private retail stores. Fifty‐eight percent of respondents agreed that there should be limitations on public consumption of all forms of cannabis. </t>
  </si>
  <si>
    <t>N/A</t>
  </si>
  <si>
    <t xml:space="preserve">Google  </t>
  </si>
  <si>
    <t>https://yukon.ca/sites/yukon.ca/files/cannabis_consultation_survey_report_10-01_1.pdf</t>
  </si>
  <si>
    <t>Wackett, Jeff</t>
  </si>
  <si>
    <t>Factors Affecting Yukon Teen Pregnancy Decline in the Mid and Late 1990s</t>
  </si>
  <si>
    <t>Service providers, teenagers (184), general public</t>
  </si>
  <si>
    <t>A multi-dimensional approach to teen pregnancy prevention that included researching and evaluating family planning programs and policies before, during, and after implementation, increasing access to longer-acting hormonal contraceptives, free or low-cost contraceptives, providing continuing family planning medical education to health care providers and other youth service providers, subsidization of contraceptives, delivery of innovative family planning mass media campaigns, and delivery of ongoing sexual health education programs may have significantly contributed to the decline in Yukon teen pregnancy. Collaboration among service providers across many service sectors (clinical, public health, education, First Nations, government communication and policy, grassroots) facilitated coordination of the multidimensional approach.</t>
  </si>
  <si>
    <t xml:space="preserve">Understanding strategies that contributed to the significant decline in teen pregnancy rates may assist reproductive health professionals to advocate for an implement prevention strategies to help teenagers avoid unplanned pregnancies. 
Focus groups with youth and young adults were used as opportunities to plan, modify, enhance, or discontinue campaigns/ programs as indicated. 
Collaboration between governmnet, health care providers, public health administrators, First Nations, educators, policy analysts, media experts, women's and youth advocacy groups, and grassroots NGOs is critical to successful programs. It is important for people to receive consistent guidance from multiple sources. 
Future research could examine each factor individually to investigate their relative importance to reductions in teen pregnancy. </t>
  </si>
  <si>
    <t>https://www.jogc.com/article/S1701-2163(16)31046-5/pdf</t>
  </si>
  <si>
    <t>Flynn, Sarah &amp; Alsbury, Brooke</t>
  </si>
  <si>
    <t>Yukon FASD Prevention Gap Analysis: Summary of Gaps</t>
  </si>
  <si>
    <t>Previous literature review, jurisdictional scan, and service inventory</t>
  </si>
  <si>
    <t>What is included in an FASD prevention service model for Yukon which is based upon the best available evidence, takes lessons from other jurisdictions, and has a clear grasp of Yukon's current FASD prevention efforts?
This is a gap analysis</t>
  </si>
  <si>
    <t>There are 5 areas for intervention: 
- The system: intersectoral action and collaboration in an approach to FASD and substance use that addresses broader concerns (socio-economic determinants of health) that are associated with FASD. 
- Services for the population: Need population based messaging to increase awareness and reduce stigma in priority groups.
- Barriers to accessing birth control and pregnancy tests include cost, lack of anonymity
- Minimal access to pre and postnatal supports
- Lack of preconception messages targeted at youth
- Information, engagement, support, and harm-reduction services for men, expecially those in relationships with women at high risk</t>
  </si>
  <si>
    <t>Create a network for information dissemination and develop a systematic approach to research, evaluation, and monitoring.
FASD prevention may be incorporated into a sexual health curriculum.
Next step is to develop a service model and a set of strategic priorities for addressing gaps.</t>
  </si>
  <si>
    <t>https://yukon.ca/sites/yukon.ca/files/hss-yukon-fasd-prevention-gap-analysis-summary-2014.pdf</t>
  </si>
  <si>
    <t>nd</t>
  </si>
  <si>
    <t>Ryan, Shannon</t>
  </si>
  <si>
    <t>Congenital Anomalies Surveillance Yukon data compilation</t>
  </si>
  <si>
    <t>This data will be useful in the future to better understand the local situation with regards to birth defects and help inform the direction of future health interventions with regards to health promotion and prevention initiatives.</t>
  </si>
  <si>
    <t>funded 2022</t>
  </si>
  <si>
    <t>Smith, Liris</t>
  </si>
  <si>
    <t>Yukon resident</t>
  </si>
  <si>
    <t xml:space="preserve">
In Their Words: COVID-19 Experiences of the Vuntut Gwitchin people of Old Crow</t>
  </si>
  <si>
    <t>How to members of Vuntut Gwitchin First Nation describe their experiences in the COVID-19 pandemic?</t>
  </si>
  <si>
    <t>Understand a strengths-based view of how Yukon's only fly-in community responded to COVID-19 to learn for future pandemics.</t>
  </si>
  <si>
    <t>YukonU Open Scholar</t>
  </si>
  <si>
    <t>CIHR</t>
  </si>
  <si>
    <t>https://www.yukonu.ca/news/202205/research-funding-evaluate-impacts-covid-19-old-crow</t>
  </si>
  <si>
    <t>nd (awarded 2022)</t>
  </si>
  <si>
    <t>The impact of COVID-19 on Yukon's frontline healthcare workers</t>
  </si>
  <si>
    <t>Doctors and nurses who worked in the Yukon during the pandemic</t>
  </si>
  <si>
    <t>Starks, Susan</t>
  </si>
  <si>
    <t>Multiple Perspectives: Health Effects Of A Mindfulness-Based Stress Reduction Intervention in The Yukon</t>
  </si>
  <si>
    <t>Yukon adults who would describe their lives as somewhat or very stressful (n=52) who could pay $50 to participate
Note: 88% female</t>
  </si>
  <si>
    <t>Does participating in a MBSR intervention make a difference for a group of Yukon adults who describe their lives as stressful and self select to attend a course on stress reduction?
Mixed methods, experimental</t>
  </si>
  <si>
    <t>Participation in 7-week MBSR program is associated with reduced stress symptoms from the perspective of participants and third-parties. 
MBSR associated with improved coping
Effects of MBSR intervention varied among participants</t>
  </si>
  <si>
    <t>Note that quantitative methods were largely inconclusive, significant results came from qualitative part of study
Future research to characterize who will benefit most from MBSR
Future research to determine long-term impacts of MBSR
Future research to investigate MBSR adapted to be specific to parenting
Future research to examine impacts of individual aspects of MBSR</t>
  </si>
  <si>
    <t>https://central.bac-lac.gc.ca/.item?id=MR28411&amp;op=pdf&amp;app=Library&amp;is_thesis=1&amp;oclc_number=458722965</t>
  </si>
  <si>
    <t>Scott, T.L.</t>
  </si>
  <si>
    <t>A Shared Mental Health Care Model at Whitehorse Hospital, Yukon: A First Nations and Medical Perspective</t>
  </si>
  <si>
    <t>Mental health involved staff at WGH</t>
  </si>
  <si>
    <t>From the perspective of WGH staff, does the Shared Mental Health Care model at WGH operate, and do the medical and First Nations components complement each other?
How can the model be adapted to improve a WGH program?</t>
  </si>
  <si>
    <t>Positive evaluation of mental health program at WGH
WGH Staff support the values of the Shared Care model: Collaboration, support and education, maximizing available resources, holistic health and healing, Aboriginal healing methods and practices.
Desire to expand the program, create a separate area for mental health clients, and training for all hospital employees, more awareness of FNHP. 
Concerns about communication and safety</t>
  </si>
  <si>
    <t xml:space="preserve">Vision for future of mental health shared care at WGH: A separate, expanded mental health unit housing programs with diverse staff (psychiatrist, mental health nurse, First Nations health workers). An outpatient clinic, day hospital, and separate medical detox and addictions area. 
Collaboration is prioritized and there is support and education for staff. Case management and Shared Care plans are holistic and include Aboriginal healing methods.
Future research to develop research frameworks for qualitative social work research methods.
Future research to get client perspectives </t>
  </si>
  <si>
    <t>https://unbc.arcabc.ca/islandora/object/unbc%3A15963</t>
  </si>
  <si>
    <t>Challenging health service delivery models to improve access to physical therapy in rural, remote and northern communities</t>
  </si>
  <si>
    <t>How can we develop true collaborations and work in partnership with communities to improve rehabilitation health outcomes?</t>
  </si>
  <si>
    <t xml:space="preserve">Meaningful relationships and trust are paramount to achieving good health outcomes, which takes time.
Basic needs of adequate housing and access to food and clean water are not being met, which makes additional support for physical therapy an afterthought.
Advocacy against the colonial Western system for Indigenous clients is an important part of working in communities - share the power with clients. Also working in a space of cultural humility. </t>
  </si>
  <si>
    <t>It is imperative that physical therapists, health care providers and funders seek new and innovative ways to provide services to the rural, remote and northern communities while ensuring a culturally humble approach.</t>
  </si>
  <si>
    <t xml:space="preserve">SAG </t>
  </si>
  <si>
    <t>https://scholar.yukonu.ca/lsmith/challenging-health-service-delivery-models-to-improve-access-to-physical-therapy-in-rural-remote-and-northern-communities/</t>
  </si>
  <si>
    <t>Gleason, Chris</t>
  </si>
  <si>
    <t>Yukon resident
First Nation Partnership/ CYFN</t>
  </si>
  <si>
    <t>Dän K’e: Resiliency in Male Southern Tutchone Youth</t>
  </si>
  <si>
    <t>Southern Tutchone male youth  20-25 (n=1); Elders ages 60+ with land-based practice knowledge (n=2)</t>
  </si>
  <si>
    <t>What is the concept of resilience in Southern Tutchone culture from a Male perspective (definitions, barriers, and unique characteristics to Southern Tutchone)? 
How does Land Based Practice contribute to resiliency and build positive mental health (ways of promoting resiliency)?</t>
  </si>
  <si>
    <t>There were several possible resilience sources identified through the interview process that includes: k’ánanaghwát and k’énathät (self-knowledge), dákeyi (connection to land), kinghą̈̄ r ächʼį and kánádän (self-determination), and k’áshakwäda (eagerness to learn).
Role of men was to maintain an ecology of the land so the community can rely on the plants and animals for harvest season.
There is growing disconnect between youth and Elders</t>
  </si>
  <si>
    <t>LBP is a vital component to the holistic health of Southern Tutchone people because it provides education, sustenance, and spirituality.
The need to reconnect with our Elders on the land and learn from them what it means to be a Southern Tutchone man.
More research exploring Elder and youth engagement needs to be done to bridge the gap of knowledge transfer.</t>
  </si>
  <si>
    <t>Jones, Jennifer</t>
  </si>
  <si>
    <t>Confronting Settler Colonialism when Assessing the Impact of Mining on Indigenous Peoples' Health and Well-Being</t>
  </si>
  <si>
    <t>LSCFN citizens (n=42) and mining governance operations (n=21)</t>
  </si>
  <si>
    <t>How does the impact of settler contact and settler colonialism persist or get reproduced in the contemporary governance of mining in Yukon? 
How can this impact be understood and addressed when assessing the impact of mining on the health and well-being of Yukon First Nations Peoples?</t>
  </si>
  <si>
    <t xml:space="preserve">Yukon First Nations are more likely to describe health and well-being in terms of significant relationships, places, and practices, and often reference larger colonial legacies (residential school, systemic racism, lateral violence, dispossession).
Indicators of mining impacts are based in settler colonial assumptions about Indigenous peoples, mining impacts, health and well0being, and 'appropriate' mitigation strategies.
Confronting settler colonial structures in mining involves reconsidering what data should be collected (ex. lived experience). There should be considerations of disrupted experiences, cumulative mournings, and silenced realities in developing relationships. </t>
  </si>
  <si>
    <t>1. Build greater capacity among assessment practitioners and decision-makers to understand and know the colonial discourses that underlie settler-Indigenous relations from the experiences of Indigenous Peoples. Participate in decolonizing languaging and the indicators applied to identify and mitigate issues related to health and well-being. 
2. Direct more attention in HIAs and IBAs to the values of Indigenous communities and that underlie their health and well-being. Attending to values will require a shift in focus to values and outcomes (e.g. young people grow up to be healthy leaders) to account for the harms experienced by Indigenous Peoples as a result of settler colonialism. 3. Support more intersectional and mixed methods research that builds research capacity in Northern communities. Capacity defined here includes opportunities and supports for Northern Indigenous students to pursue post-secondary and graduate studies.</t>
  </si>
  <si>
    <t>Polar Knowledge Canada</t>
  </si>
  <si>
    <t>http://atrium.lib.uoguelph.ca/xmlui/bitstream/10214/21276/4/Jones_Jennifer_202009_PhD.pdf</t>
  </si>
  <si>
    <t>Rudachyk, Linnea</t>
  </si>
  <si>
    <t>Yukon resident
UNBC</t>
  </si>
  <si>
    <t>Women's stories of access: Sexual health education and services in Yukon</t>
  </si>
  <si>
    <t>Women who went to public school in the Yukon (5 participants 20-30)</t>
  </si>
  <si>
    <t xml:space="preserve">What are women’s stories of sexual health education and services and how have these stories affected their sexual health and overall well-being? </t>
  </si>
  <si>
    <t>Participants (women's org members &amp; advocates) want to see changes to sexual health services and education in the Yukon: Insist providers understand underlying factors and commit to improving access to care. 
It is difficult to access contraception or advice about contraception methods.
Women fear privacy violations related to sexual health services (lived experience)</t>
  </si>
  <si>
    <t>Paper sought to be a platform for stories related to sexual assault and violence against women in the North and advocate for change
Changes to sexual health services: accessible, private clinic with comprehensive services 
Changes to sexual health education: sex positive and inclusive of all identities, include healthy relationship training and violence prevention, youth should be engaged through outreach programs
Priorities for services and education: culturally safe, accessible, comprehensive, empowering, respectful, inclusive, non-judgemental, effective, up-to-date, anonymous
Research needed to learn experience of women in communities - recommendation for First Nations' women leading this research</t>
  </si>
  <si>
    <t>n/a</t>
  </si>
  <si>
    <t>https://dam-oclc.bac-lac.gc.ca/eng/336bdb6a-dcc3-4003-9e95-fb32eddddeb9</t>
  </si>
  <si>
    <t>Canadian Drug Policy Coalition</t>
  </si>
  <si>
    <t>One Death is Too Many: Grappling with the Overdose Epidemic in the Yukon</t>
  </si>
  <si>
    <t>Yukon community members affecting by overdose epidemic (n=60)</t>
  </si>
  <si>
    <t>Dialogue about experiences and perspectives on drug policy and the overdose crisis.</t>
  </si>
  <si>
    <t>Drug toxicity and overdose deaths are crises that are not recognized or given sufficient action.
Criminalization and discrimination in RCMP/ first responder responses to overdose make people reluctant to call 9-1-1
Stigma prohibits access to care (along with racism) 
Safer Communities and Neighbourhoods Act evicts people who use substances, encouraging stigma and oppression
Need for safe supply and trauma-informed care, low-barrier treatment/ withdrawal support options
Need self-resourced and sustainable harm reduction services in communities 
Housing crisis affects people who use drugs.</t>
  </si>
  <si>
    <t>Recommendations for change:
1. Decriminalize drugs to decrease stigma and the harms experienced by people who use substances.
2. Offer comprehensive safe supply services and options for those at risk of drug poisoning death.
3. Provide more affordable housing and improved housing models so people can add stability to their lives and daily routines. Included as part of that are housing models that offer low-barrier shelters, dry shelters, and permanent affordable housing.
4. Provide more naloxone training.
5. Offer more grassroots education on drugs and harm reduction, including storytelling.
6. Offer more holistic healthcare and trauma-informed healing practices, including land-based treatment.
7. Fund and resource First Nations leadership and First Nations elders.
8. Engage those with lived experience: “nothing about us without us.”
9. Use existing resources and services to maximize harm reduction service delivery.
10. Ensure rural representation in harm reduction and overdose prevention service provision.
11. Offer treatment options for all substances.
12. Provide more counsellors specialized in addiction and trauma.</t>
  </si>
  <si>
    <t xml:space="preserve">Getting to Tomorrow website/ Blood Ties </t>
  </si>
  <si>
    <t>https://gettingtotomorrow.ca/wp-content/uploads/2022/03/Yukon-Report-EN-Final.pdf</t>
  </si>
  <si>
    <t>How do adult Indigenous women from the Canadian Arctic experience and describe each of the following four categories of food security: a) food preferences b) food accessibility/availability c) nutritious food d) food safety/quality? 
2. How, if at ail, do participants' descriptions of FS differ across age and region?</t>
  </si>
  <si>
    <t>https://www.facetsjournal.com/doi/10.1139/facets-2021-0094</t>
  </si>
  <si>
    <t>Unknown- Article is behind a paywall</t>
  </si>
  <si>
    <t>The public had increased knowledge of cancer risk from alcohol and better recall of drinking guidelines. Researchers received push back from Canadian alcohol industry associations, potentially restricting future research. 
NOTE: At least 9 articles were published from this research, this CBC article intends to capture the project. For more pubications, see the following: 
Vallance et al. (2020). https://doi.org/10.2196/16320
Hobin et al. (2020). https://doi.org/10.1016/j.drugpo.2020.102666
Zhao et al. (2020). https://doi.org/10.15288/jsad.2020.81.225
Vallance et al. (2020). https://doi.org/10.15288/jsad.2020.81.273
Shoueri-Myshasiw et al. (2020). https://doi.org/10.15288/jsad.2020.81.262
Schoueri-Mychasiw et al. (2021). https://doi.org/10.1111/dar.13165
Hobin et al. (2020). https://doi.org/10.15288/jsad.2020.81.249
Vallance et al. (2020). https://doi.org/10.15288/jsad.2020.81.238
Stockwell et al. (2020). https://doi.org/10.15288/jsad.2020.81.284</t>
  </si>
  <si>
    <t>Link to access (if available)</t>
  </si>
  <si>
    <t>https://www.ncbi.nlm.nih.gov/pmc/articles/PMC6975841/pdf/41997_2008_Article_BF03403745.pdf</t>
  </si>
  <si>
    <t>https://storymaps.arcgis.com/collections/9397e0152b7f4b0db5aeeffc701cb4aa?item=12</t>
  </si>
  <si>
    <t>https://yukon.ca/sites/yukon.ca/files/jus/fetal_alcohol_spectrum_disorder_in_yukon_corrections_-_final_report.pdf</t>
  </si>
  <si>
    <t>More info link broken on GY end - Access Denied
https://storymaps.arcgis.com/collections/9397e0152b7f4b0db5aeeffc701cb4aa?item=7</t>
  </si>
  <si>
    <t>https://dspace.library.uvic.ca/server/api/core/bitstreams/00330b84-b04b-41e1-bd54-c205930a84d2/content</t>
  </si>
  <si>
    <t>Govrenment of Yukon</t>
  </si>
  <si>
    <t>Govrenment of Yukon, CIRNAC</t>
  </si>
  <si>
    <t>Government of Yukon</t>
  </si>
  <si>
    <t>External academic
Govrenment of Yukon</t>
  </si>
  <si>
    <t>The Govrenment of Yukon released a new child and youth mental health and addictions framework (CYMHAF) to improve territory-wide access to basic mental health care and coordination of services for children and families. The stated objective is to improve outcomes for children and youth by identifying and capitalizing on current strengths and reallocating existing resources.</t>
  </si>
  <si>
    <t xml:space="preserve">The Govrenment of Yukon has released a ten-year Mental Wellness Plan for the territory (Forward Together). This implementation plan that draws on both the processes and content of CYMHAF. </t>
  </si>
  <si>
    <t>External academic
Govrenment of Yukon
Government of Canada</t>
  </si>
  <si>
    <t>External Researcher
Govrenment of Yukon
Government of Canada
NGO</t>
  </si>
  <si>
    <t>Kwanlin Dun First Nation
Yukon Foundation
Govrenment of Yukon
UNBC Graduate Research Scholarship</t>
  </si>
  <si>
    <t>Government of Canada
Govrenment of Yukon</t>
  </si>
  <si>
    <t xml:space="preserve">Young people have concerns for their safety/ security in housing and at school. 
Students do not feel supported at school and in their individual learning. They are also not learning how to transition out of high school and request more support from guidance counsellors. 
Mental health and wellness is a top priority. Free, substance-free programs to give youth constructive things to do and learn to care for themselves.
"Youth have said navigating the Govrenment of Yukon bureaucracy is incredibly difficult" (counselling context).
Youth do not feel respected. </t>
  </si>
  <si>
    <t>Recommendations: 
1. Address the cancer mortality gap between Yukon and Canada. 
2.   Examine and address cancer mortality disparities within Yukon. 
3.   Improve Yukon Cancer Registry data and reporting. 
4.   Develop a coordinated approach to cancer control involving Govrenment of Yukon and First Nations.</t>
  </si>
  <si>
    <t>Govrenment of Yukon
Government of Canada</t>
  </si>
  <si>
    <t>1 March 2024 YSPOR Yukon Health Research Information Tool</t>
  </si>
  <si>
    <r>
      <rPr>
        <b/>
        <sz val="14"/>
        <color theme="1"/>
        <rFont val="Calibri"/>
        <family val="2"/>
        <scheme val="minor"/>
      </rPr>
      <t>Note</t>
    </r>
    <r>
      <rPr>
        <sz val="14"/>
        <color theme="1"/>
        <rFont val="Calibri"/>
        <family val="2"/>
        <scheme val="minor"/>
      </rPr>
      <t xml:space="preserve">: To aid in the transition of the information from a scoping review into an interactive tool, this sheet can be filtered by topic, author affiliation, and location.
</t>
    </r>
    <r>
      <rPr>
        <sz val="12"/>
        <color theme="1"/>
        <rFont val="Calibri"/>
        <family val="2"/>
        <scheme val="minor"/>
      </rPr>
      <t>Authors: Yabo Seid and Anna Billowits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</si>
</sst>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1"/>
      <color rgb="FF000000"/>
      <name val="Calibri"/>
      <family val="2"/>
    </font>
    <font>
      <sz val="11"/>
      <color rgb="FF000000"/>
      <name val="Calibri"/>
      <family val="2"/>
    </font>
    <font>
      <sz val="9"/>
      <name val="Tahoma"/>
      <family val="2"/>
    </font>
    <font>
      <b/>
      <sz val="9"/>
      <name val="Tahoma"/>
      <family val="2"/>
    </font>
    <font>
      <sz val="12"/>
      <color theme="1"/>
      <name val="Calibri"/>
      <family val="2"/>
    </font>
    <font>
      <sz val="12"/>
      <color rgb="FF2E2E2E"/>
      <name val="Calibri"/>
      <family val="2"/>
    </font>
    <font>
      <sz val="11"/>
      <color rgb="FF2E2E2E"/>
      <name val="Calibri"/>
      <family val="2"/>
    </font>
    <font>
      <sz val="11"/>
      <color rgb="FF006100"/>
      <name val="Calibri"/>
      <family val="2"/>
      <scheme val="minor"/>
    </font>
    <font>
      <sz val="11"/>
      <color theme="1"/>
      <name val="Calibri"/>
      <family val="2"/>
    </font>
    <font>
      <sz val="11"/>
      <name val="Calibri"/>
      <family val="2"/>
      <scheme val="minor"/>
    </font>
    <font>
      <sz val="11"/>
      <color rgb="FF9C5700"/>
      <name val="Calibri"/>
      <family val="2"/>
      <scheme val="minor"/>
    </font>
    <font>
      <sz val="11"/>
      <color rgb="FF9C0006"/>
      <name val="Calibri"/>
      <family val="2"/>
      <scheme val="minor"/>
    </font>
    <font>
      <sz val="11"/>
      <color rgb="FF222222"/>
      <name val="Calibri"/>
      <family val="2"/>
      <scheme val="minor"/>
    </font>
    <font>
      <i/>
      <sz val="11"/>
      <color rgb="FF000000"/>
      <name val="Calibri"/>
      <family val="2"/>
    </font>
    <font>
      <sz val="12"/>
      <color rgb="FF111111"/>
      <name val="Calibri"/>
      <family val="2"/>
    </font>
    <font>
      <b/>
      <sz val="20"/>
      <color theme="1"/>
      <name val="Calibri"/>
      <family val="2"/>
      <scheme val="minor"/>
    </font>
    <font>
      <sz val="14"/>
      <color theme="1"/>
      <name val="Calibri"/>
      <family val="2"/>
      <scheme val="minor"/>
    </font>
    <font>
      <b/>
      <sz val="14"/>
      <color theme="1"/>
      <name val="Calibri"/>
      <family val="2"/>
      <scheme val="minor"/>
    </font>
    <font>
      <sz val="11"/>
      <color rgb="FF212121"/>
      <name val="Calibri"/>
      <family val="2"/>
    </font>
    <font>
      <sz val="11"/>
      <color rgb="FF000000"/>
      <name val="Calibri"/>
      <family val="2"/>
      <scheme val="minor"/>
    </font>
    <font>
      <sz val="12"/>
      <color theme="1"/>
      <name val="Calibri"/>
      <family val="2"/>
      <scheme val="minor"/>
    </font>
    <font>
      <b/>
      <sz val="8"/>
      <name val="Calibri"/>
      <family val="2"/>
    </font>
  </fonts>
  <fills count="6">
    <fill>
      <patternFill/>
    </fill>
    <fill>
      <patternFill patternType="gray125"/>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FFFFFF"/>
        <bgColor indexed="64"/>
      </patternFill>
    </fill>
  </fills>
  <borders count="1">
    <border>
      <left/>
      <right/>
      <top/>
      <bottom/>
      <diagonal/>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1"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cellStyleXfs>
  <cellXfs count="36">
    <xf numFmtId="0" fontId="0" fillId="0" borderId="0" xfId="0"/>
    <xf numFmtId="0" fontId="2" fillId="0" borderId="0" xfId="0" applyFont="1"/>
    <xf numFmtId="0" fontId="0" fillId="0" borderId="0" xfId="0" applyAlignment="1">
      <alignment wrapText="1"/>
    </xf>
    <xf numFmtId="0" fontId="4" fillId="0" borderId="0" xfId="0" applyFont="1"/>
    <xf numFmtId="0" fontId="4" fillId="0" borderId="0" xfId="0" applyFont="1" applyAlignment="1">
      <alignment wrapText="1"/>
    </xf>
    <xf numFmtId="0" fontId="2" fillId="0" borderId="0" xfId="0" applyFont="1" applyAlignment="1">
      <alignment wrapText="1"/>
    </xf>
    <xf numFmtId="0" fontId="5" fillId="0" borderId="0" xfId="0" applyFont="1" applyAlignment="1">
      <alignment horizontal="left" wrapText="1" readingOrder="1"/>
    </xf>
    <xf numFmtId="0" fontId="5" fillId="5" borderId="0" xfId="0" applyFont="1" applyFill="1" applyAlignment="1">
      <alignment wrapText="1"/>
    </xf>
    <xf numFmtId="0" fontId="5" fillId="0" borderId="0" xfId="0" applyFont="1" applyAlignment="1">
      <alignment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20" applyAlignment="1">
      <alignment wrapText="1"/>
    </xf>
    <xf numFmtId="0" fontId="8" fillId="0" borderId="0" xfId="0" applyFont="1" applyAlignment="1">
      <alignment wrapText="1"/>
    </xf>
    <xf numFmtId="0" fontId="0" fillId="0" borderId="0" xfId="0" applyAlignment="1" quotePrefix="1">
      <alignment wrapText="1"/>
    </xf>
    <xf numFmtId="0" fontId="9" fillId="0" borderId="0" xfId="0" applyFont="1" applyAlignment="1">
      <alignment wrapText="1"/>
    </xf>
    <xf numFmtId="0" fontId="0" fillId="0" borderId="0" xfId="0" applyAlignment="1">
      <alignment horizontal="left" wrapText="1"/>
    </xf>
    <xf numFmtId="0" fontId="10" fillId="0" borderId="0" xfId="0" applyFont="1" applyAlignment="1">
      <alignment wrapText="1"/>
    </xf>
    <xf numFmtId="0" fontId="12" fillId="0" borderId="0" xfId="0" applyFont="1" applyAlignment="1">
      <alignment wrapText="1"/>
    </xf>
    <xf numFmtId="0" fontId="16" fillId="0" borderId="0" xfId="0" applyFont="1" applyAlignment="1">
      <alignment wrapText="1"/>
    </xf>
    <xf numFmtId="49" fontId="0" fillId="0" borderId="0" xfId="0" applyNumberFormat="1" applyAlignment="1">
      <alignment horizontal="center" vertical="center" wrapText="1"/>
    </xf>
    <xf numFmtId="0" fontId="18" fillId="5" borderId="0" xfId="0" applyFont="1" applyFill="1" applyAlignment="1">
      <alignment wrapText="1"/>
    </xf>
    <xf numFmtId="0" fontId="22" fillId="5" borderId="0" xfId="0" applyFont="1" applyFill="1" applyAlignment="1">
      <alignment wrapText="1"/>
    </xf>
    <xf numFmtId="0" fontId="13" fillId="0" borderId="0" xfId="21" applyFont="1" applyFill="1"/>
    <xf numFmtId="0" fontId="14" fillId="0" borderId="0" xfId="22" applyFill="1"/>
    <xf numFmtId="0" fontId="5" fillId="0" borderId="0" xfId="0" applyFont="1" applyAlignment="1">
      <alignment horizontal="center" vertical="center" wrapText="1"/>
    </xf>
    <xf numFmtId="0" fontId="15" fillId="0" borderId="0" xfId="23" applyFill="1"/>
    <xf numFmtId="0" fontId="23" fillId="0" borderId="0" xfId="22" applyFont="1" applyFill="1"/>
    <xf numFmtId="0" fontId="23" fillId="0" borderId="0" xfId="22" applyFont="1" applyFill="1" applyAlignment="1">
      <alignment wrapText="1"/>
    </xf>
    <xf numFmtId="0" fontId="23" fillId="0" borderId="0" xfId="22" applyFont="1" applyFill="1" applyAlignment="1">
      <alignment horizontal="center" vertical="center" wrapText="1"/>
    </xf>
    <xf numFmtId="0" fontId="23" fillId="0" borderId="0" xfId="0" applyFont="1"/>
    <xf numFmtId="0" fontId="23" fillId="0" borderId="0" xfId="22" applyFont="1" applyFill="1" applyAlignment="1" quotePrefix="1">
      <alignment wrapText="1"/>
    </xf>
    <xf numFmtId="0" fontId="3" fillId="0" borderId="0" xfId="20" applyFill="1" applyAlignment="1">
      <alignment wrapText="1"/>
    </xf>
    <xf numFmtId="0" fontId="20" fillId="0" borderId="0" xfId="0" applyFont="1"/>
    <xf numFmtId="0" fontId="19" fillId="0" borderId="0" xfId="0" applyFont="1"/>
    <xf numFmtId="0" fontId="20" fillId="0" borderId="0" xfId="0" applyFont="1" applyAlignment="1">
      <alignment horizontal="left" vertical="center" wrapText="1"/>
    </xf>
  </cellXfs>
  <cellStyles count="10">
    <cellStyle name="Normal" xfId="0"/>
    <cellStyle name="Percent" xfId="15"/>
    <cellStyle name="Currency" xfId="16"/>
    <cellStyle name="Currency [0]" xfId="17"/>
    <cellStyle name="Comma" xfId="18"/>
    <cellStyle name="Comma [0]" xfId="19"/>
    <cellStyle name="Hyperlink" xfId="20"/>
    <cellStyle name="Good" xfId="21"/>
    <cellStyle name="Neutral" xfId="22"/>
    <cellStyle name="Bad" xfId="2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Yabo Seid" id="{536065D5-D307-43F5-BEC6-32442FF1074C}" userId="S::yseid@yukonu.ca::b0246a9b-01d1-4820-9f4f-17acc0828e7d" providerId="AD"/>
  <person displayName="Anna Billowits" id="{B0A9B727-5F71-4FD5-A388-EAA848E4639E}" userId="S::abillowits@yukonu.ca::b599a223-dc4e-4b20-a682-6d6c46191f0e"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0" dT="2023-03-31T15:04:30.36" personId="{536065D5-D307-43F5-BEC6-32442FF1074C}" id="{57B076F0-52D4-475E-80E0-8129E82D7162}">
    <text xml:space="preserve">Article is inaccessible. Must be purchased. </text>
  </threadedComment>
  <threadedComment ref="E22" dT="2023-03-29T23:23:56.82" personId="{B0A9B727-5F71-4FD5-A388-EAA848E4639E}" id="{E3C317A0-6269-4A6D-AF8D-F947BED4DBE6}">
    <text>This article doesn't ID the Yukon but the compendium does: https://yukon.maps.arcgis.com/apps/MapSeries/index.html?appid=cefba359dab94843a0cbe621a35a9dff</text>
    <extLst>
      <x:ext xmlns:xltc2="http://schemas.microsoft.com/office/spreadsheetml/2020/threadedcomments2" uri="{F7C98A9C-CBB3-438F-8F68-D28B6AF4A901}">
        <xltc2:checksum>1423343255</xltc2:checksum>
        <xltc2:hyperlink startIndex="59" length="94" url="https://yukon.maps.arcgis.com/apps/MapSeries/index.html?appid=cefba359dab94843a0cbe621a35a9dff"/>
      </x:ext>
    </extLst>
  </threadedComment>
  <threadedComment ref="E28" dT="2023-03-15T16:02:57.56" personId="{B0A9B727-5F71-4FD5-A388-EAA848E4639E}" id="{2869A649-2BC8-4866-AB04-8FA15B4BDDDD}">
    <text>This is such an awesome example of one we would include even though its primary focus is environment!</text>
  </threadedComment>
  <threadedComment ref="A44" dT="2024-03-01T19:06:02.47" personId="{B0A9B727-5F71-4FD5-A388-EAA848E4639E}" id="{A19A5BAC-FA02-4915-9C70-951B9C30C962}">
    <text>Update summer 2024</text>
  </threadedComment>
  <threadedComment ref="I48" dT="2023-03-30T21:39:33.04" personId="{B0A9B727-5F71-4FD5-A388-EAA848E4639E}" id="{D077BCE0-289A-4BCB-8D67-5DB942FCFF94}">
    <text>Interesting reporting of cost/ burden on health system: No context is given for proportion of cost/ burden due to MVC</text>
  </threadedComment>
  <threadedComment ref="L48" dT="2023-03-29T23:03:51.76" personId="{B0A9B727-5F71-4FD5-A388-EAA848E4639E}" id="{6820E96D-D1BC-4AE0-83E9-BBDB3809C06B}">
    <text>Discussion around contributing to this compendium instead of trying to reinvent the wheel and add another place for people to look.</text>
  </threadedComment>
  <threadedComment ref="E52" dT="2023-03-31T17:36:34.11" personId="{B0A9B727-5F71-4FD5-A388-EAA848E4639E}" id="{98EECD76-ECF3-461C-AEED-DE7FBFE9AB06}">
    <text>There are 3 of these that inform the action plan (2019)</text>
  </threadedComment>
  <threadedComment ref="B54" dT="2024-03-01T19:12:46.71" personId="{B0A9B727-5F71-4FD5-A388-EAA848E4639E}" id="{9013627B-5970-4D5A-BEBF-D2130DF4F965}">
    <text>Check for update summer 2024</text>
  </threadedComment>
  <threadedComment ref="B55" dT="2024-03-01T19:13:02.34" personId="{B0A9B727-5F71-4FD5-A388-EAA848E4639E}" id="{A9353BB0-F14D-4B8F-8262-C0450EDAB4FA}">
    <text>Check for update summer 2024</text>
  </threadedComment>
</ThreadedComments>
</file>

<file path=xl/worksheets/_rels/sheet1.xml.rels><?xml version="1.0" encoding="utf-8" standalone="yes"?><Relationships xmlns="http://schemas.openxmlformats.org/package/2006/relationships"><Relationship Id="rId60" Type="http://schemas.microsoft.com/office/2017/10/relationships/threadedComment" Target="../threadedComments/threadedComment1.xml" /><Relationship Id="rId1" Type="http://schemas.openxmlformats.org/officeDocument/2006/relationships/hyperlink" Target="https://dam-oclc.bac-lac.gc.ca/eng/336bdb6a-dcc3-4003-9e95-fb32eddddeb9" TargetMode="External" /><Relationship Id="rId2" Type="http://schemas.openxmlformats.org/officeDocument/2006/relationships/hyperlink" Target="https://www.tandfonline.com/doi/full/10.1080/22423982.2022.2025992" TargetMode="External" /><Relationship Id="rId3" Type="http://schemas.openxmlformats.org/officeDocument/2006/relationships/hyperlink" Target="https://journals.lww.com/jlgtd/Abstract/2013/07000/Human_Papillomavirus_Infection_and_the_Association.19.aspx" TargetMode="External" /><Relationship Id="rId4" Type="http://schemas.openxmlformats.org/officeDocument/2006/relationships/hyperlink" Target="https://www.contraceptionjournal.org/article/S0010-7824(16)30136-6/fulltext" TargetMode="External" /><Relationship Id="rId5" Type="http://schemas.openxmlformats.org/officeDocument/2006/relationships/hyperlink" Target="https://www.tandfonline.com/doi/full/10.3402/ijch.v72i0.21607" TargetMode="External" /><Relationship Id="rId6" Type="http://schemas.openxmlformats.org/officeDocument/2006/relationships/hyperlink" Target="https://www.canada.ca/content/dam/phac-aspc/documents/services/reports-publications/canada-communicable-disease-report-ccdr/monthly-issue/2021-47/issue-1-january-2021/ccdrv47i01a06-eng.pdf" TargetMode="External" /><Relationship Id="rId7" Type="http://schemas.openxmlformats.org/officeDocument/2006/relationships/hyperlink" Target="https://www.tandfonline.com/doi/full/10.1080/22423982.2017.1324231" TargetMode="External" /><Relationship Id="rId8" Type="http://schemas.openxmlformats.org/officeDocument/2006/relationships/hyperlink" Target="https://pubmed.ncbi.nlm.nih.gov/33183800/" TargetMode="External" /><Relationship Id="rId9" Type="http://schemas.openxmlformats.org/officeDocument/2006/relationships/hyperlink" Target="https://journals.sagepub.com/doi/10.4278/0890-1171-12.4.275" TargetMode="External" /><Relationship Id="rId10" Type="http://schemas.openxmlformats.org/officeDocument/2006/relationships/hyperlink" Target="https://www.ncbi.nlm.nih.gov/pmc/articles/PMC6975841/pdf/41997_2008_Article_BF03403745.pdf" TargetMode="External" /><Relationship Id="rId11" Type="http://schemas.openxmlformats.org/officeDocument/2006/relationships/hyperlink" Target="https://www.sciencedirect.com/science/article/pii/S0048969799000364" TargetMode="External" /><Relationship Id="rId12" Type="http://schemas.openxmlformats.org/officeDocument/2006/relationships/hyperlink" Target="https://www.canada.ca/content/dam/phac-aspc/documents/services/reports-publications/canada-communicable-disease-report-ccdr/monthly-issue/2018-44/issue-2-february-1-2018/ccdrv44i02a01-eng.pdf" TargetMode="External" /><Relationship Id="rId13" Type="http://schemas.openxmlformats.org/officeDocument/2006/relationships/hyperlink" Target="https://dam-oclc.bac-lac.gc.ca/eng/46f21fbe-c638-4ed6-84aa-ec1012be85da" TargetMode="External" /><Relationship Id="rId14" Type="http://schemas.openxmlformats.org/officeDocument/2006/relationships/hyperlink" Target="https://www.tandfonline.com/doi/pdf/10.3402/ijch.v70i4.17846" TargetMode="External" /><Relationship Id="rId15" Type="http://schemas.openxmlformats.org/officeDocument/2006/relationships/hyperlink" Target="https://www.facetsjournal.com/doi/10.1139/facets-2021-0094" TargetMode="External" /><Relationship Id="rId16" Type="http://schemas.openxmlformats.org/officeDocument/2006/relationships/hyperlink" Target="https://dam-oclc.bac-lac.gc.ca/eng/3992b329-95a6-4320-893e-daf584b1b13b" TargetMode="External" /><Relationship Id="rId17" Type="http://schemas.openxmlformats.org/officeDocument/2006/relationships/hyperlink" Target="https://storymaps.arcgis.com/collections/9397e0152b7f4b0db5aeeffc701cb4aa?item=12" TargetMode="External" /><Relationship Id="rId18" Type="http://schemas.openxmlformats.org/officeDocument/2006/relationships/hyperlink" Target="https://yukon.ca/en/health-and-wellness/babies-and-childrens-health/get-support-if-your-child-has-birth-defect-or" TargetMode="External" /><Relationship Id="rId19" Type="http://schemas.openxmlformats.org/officeDocument/2006/relationships/hyperlink" Target="https://yukon.ca/sites/yukon.ca/files/hss/hss-imgs/hbsc_yukon_report_2018_final.pdf" TargetMode="External" /><Relationship Id="rId20" Type="http://schemas.openxmlformats.org/officeDocument/2006/relationships/hyperlink" Target="https://scholar.yukonu.ca/lsmith/challenging-health-service-delivery-models-to-improve-access-to-physical-therapy-in-rural-remote-and-northern-communities/" TargetMode="External" /><Relationship Id="rId21" Type="http://schemas.openxmlformats.org/officeDocument/2006/relationships/hyperlink" Target="https://yukon.ca/sites/yukon.ca/files/hss/hss-imgs/cancermortalitytrends1999-2013.pdf" TargetMode="External" /><Relationship Id="rId22" Type="http://schemas.openxmlformats.org/officeDocument/2006/relationships/hyperlink" Target="https://yukon.ca/sites/yukon.ca/files/yukoncancerincidencereport.pdf" TargetMode="External" /><Relationship Id="rId23" Type="http://schemas.openxmlformats.org/officeDocument/2006/relationships/hyperlink" Target="https://dspace.library.uvic.ca/bitstream/handle/1828/4846/Pinheiro_Fabiola_MSc_2013.pdf?sequence=11&amp;isAllowed=y" TargetMode="External" /><Relationship Id="rId24" Type="http://schemas.openxmlformats.org/officeDocument/2006/relationships/hyperlink" Target="https://escholarship.mcgill.ca/concern/theses/rf55z804f?locale=en" TargetMode="External" /><Relationship Id="rId25" Type="http://schemas.openxmlformats.org/officeDocument/2006/relationships/hyperlink" Target="https://yukon.ca/sites/yukon.ca/files/hss/hss-imgs/yukon_cmoh_motor_vehicle_report_2019_web.pdf" TargetMode="External" /><Relationship Id="rId26" Type="http://schemas.openxmlformats.org/officeDocument/2006/relationships/hyperlink" Target="https://bmcpublichealth.biomedcentral.com/articles/10.1186/s12889-018-6292-x" TargetMode="External" /><Relationship Id="rId27" Type="http://schemas.openxmlformats.org/officeDocument/2006/relationships/hyperlink" Target="https://yukon.ca/sites/yukon.ca/files/hss-yukon-fasd-prevention-gap-analysis-summary-2014.pdf" TargetMode="External" /><Relationship Id="rId28" Type="http://schemas.openxmlformats.org/officeDocument/2006/relationships/hyperlink" Target="https://www.ncbi.nlm.nih.gov/pmc/articles/PMC4615287/" TargetMode="External" /><Relationship Id="rId29" Type="http://schemas.openxmlformats.org/officeDocument/2006/relationships/hyperlink" Target="https://www.cjcmh.com/doi/abs/10.7870/cjcmh-2015-011" TargetMode="External" /><Relationship Id="rId30" Type="http://schemas.openxmlformats.org/officeDocument/2006/relationships/hyperlink" Target="https://yukon.ca/sites/yukon.ca/files/cannabis_consultation_survey_report_10-01_1.pdf" TargetMode="External" /><Relationship Id="rId31" Type="http://schemas.openxmlformats.org/officeDocument/2006/relationships/hyperlink" Target="https://www.aicbr.ca/linking-a-changing" TargetMode="External" /><Relationship Id="rId32" Type="http://schemas.openxmlformats.org/officeDocument/2006/relationships/hyperlink" Target="https://www.aicbr.ca/selkirk-project" TargetMode="External" /><Relationship Id="rId33" Type="http://schemas.openxmlformats.org/officeDocument/2006/relationships/hyperlink" Target="https://www.aicbr.ca/kfn-project" TargetMode="External" /><Relationship Id="rId34" Type="http://schemas.openxmlformats.org/officeDocument/2006/relationships/hyperlink" Target="https://www.aicbr.ca/kfn-project" TargetMode="External" /><Relationship Id="rId35" Type="http://schemas.openxmlformats.org/officeDocument/2006/relationships/hyperlink" Target="https://www.aicbr.ca/vuntut-gwitchin-old-crow" TargetMode="External" /><Relationship Id="rId36" Type="http://schemas.openxmlformats.org/officeDocument/2006/relationships/hyperlink" Target="https://www.yswc.ca/_files/ugd/c67fde_aff25cd792c540a982a3646e46e60c52.pdf" TargetMode="External" /><Relationship Id="rId37" Type="http://schemas.openxmlformats.org/officeDocument/2006/relationships/hyperlink" Target="https://www.saintelizabeth.com/getmedia/60380147-c3b4-492c-a437-395e967ac4f0/Walk-a-Mile-in-My-Moccasins-Foundations-For-Action-in-First-Nations-Cancer-Control.pdf.aspx" TargetMode="External" /><Relationship Id="rId38" Type="http://schemas.openxmlformats.org/officeDocument/2006/relationships/hyperlink" Target="https://www.aicbr.ca/working-together-project" TargetMode="External" /><Relationship Id="rId39" Type="http://schemas.openxmlformats.org/officeDocument/2006/relationships/hyperlink" Target="https://www.cbc.ca/news/canada/north/yukon-alcohol-warning-labels-study-results-1.5556344" TargetMode="External" /><Relationship Id="rId40" Type="http://schemas.openxmlformats.org/officeDocument/2006/relationships/hyperlink" Target="https://www.researchgate.net/publication/308785953_Developing_a_Child_and_Youth_Mental_Health_and_Addictions_Framework_for_Yukon_as_a_Foundation_for_Policy_Reform_Engaging_Stakeholders_Through_a_Policy_and_Research_Partnership" TargetMode="External" /><Relationship Id="rId41" Type="http://schemas.openxmlformats.org/officeDocument/2006/relationships/hyperlink" Target="https://gettingtotomorrow.ca/wp-content/uploads/2022/03/Yukon-Report-EN-Final.pdf" TargetMode="External" /><Relationship Id="rId42" Type="http://schemas.openxmlformats.org/officeDocument/2006/relationships/hyperlink" Target="https://dspace.library.uvic.ca/bitstream/handle/1828/1009/Final_Dissertation.pdf?sequence=1&amp;isAllowed=y" TargetMode="External" /><Relationship Id="rId43" Type="http://schemas.openxmlformats.org/officeDocument/2006/relationships/hyperlink" Target="https://library-archives.canada.ca/eng/services/services-libraries/theses/Pages/item.aspx?idNumber=46576159" TargetMode="External" /><Relationship Id="rId44" Type="http://schemas.openxmlformats.org/officeDocument/2006/relationships/hyperlink" Target="https://central.bac-lac.gc.ca/.item?id=MQ32127&amp;op=pdf&amp;app=Library&amp;is_thesis=1&amp;oclc_number=1255400873" TargetMode="External" /><Relationship Id="rId45" Type="http://schemas.openxmlformats.org/officeDocument/2006/relationships/hyperlink" Target="https://dam-oclc.bac-lac.gc.ca/eng/b039c497-8a5f-4abd-8beb-0ac7a04febf7" TargetMode="External" /><Relationship Id="rId46" Type="http://schemas.openxmlformats.org/officeDocument/2006/relationships/hyperlink" Target="https://naohealthobservatory.ca/wp-content/uploads/2019/11/NAO-Rapid-Review-14_EN.pdf" TargetMode="External" /><Relationship Id="rId47" Type="http://schemas.openxmlformats.org/officeDocument/2006/relationships/hyperlink" Target="https://yukon.ca/en/news/covid-19-recovery-research-program-results-round-one" TargetMode="External" /><Relationship Id="rId48" Type="http://schemas.openxmlformats.org/officeDocument/2006/relationships/hyperlink" Target="https://dam-oclc.bac-lac.gc.ca/eng/ac90e2c1-01bc-4832-94ca-93152d2660d2" TargetMode="External" /><Relationship Id="rId49" Type="http://schemas.openxmlformats.org/officeDocument/2006/relationships/hyperlink" Target="https://dam-oclc.bac-lac.gc.ca/eng/37143e2f-31e7-49fa-92f9-68b77289cc20" TargetMode="External" /><Relationship Id="rId50" Type="http://schemas.openxmlformats.org/officeDocument/2006/relationships/hyperlink" Target="https://dam-oclc.bac-lac.gc.ca/eng/89d1dd49-d129-4320-ae8a-6a88c704220d" TargetMode="External" /><Relationship Id="rId51" Type="http://schemas.openxmlformats.org/officeDocument/2006/relationships/hyperlink" Target="https://youthrex.com/wp-content/uploads/2021/05/CBYF-Final-Engagement-Report.pdf" TargetMode="External" /><Relationship Id="rId52" Type="http://schemas.openxmlformats.org/officeDocument/2006/relationships/hyperlink" Target="https://www.jogc.com/article/S1701-2163(16)31046-5/pdf" TargetMode="External" /><Relationship Id="rId53" Type="http://schemas.openxmlformats.org/officeDocument/2006/relationships/hyperlink" Target="https://www.yukonu.ca/news/202205/research-funding-evaluate-impacts-covid-19-old-crow" TargetMode="External" /><Relationship Id="rId54" Type="http://schemas.openxmlformats.org/officeDocument/2006/relationships/hyperlink" Target="https://central.bac-lac.gc.ca/.item?id=MR28411&amp;op=pdf&amp;app=Library&amp;is_thesis=1&amp;oclc_number=458722965" TargetMode="External" /><Relationship Id="rId55" Type="http://schemas.openxmlformats.org/officeDocument/2006/relationships/hyperlink" Target="https://dspace.library.uvic.ca/server/api/core/bitstreams/00330b84-b04b-41e1-bd54-c205930a84d2/content" TargetMode="External" /><Relationship Id="rId56" Type="http://schemas.openxmlformats.org/officeDocument/2006/relationships/hyperlink" Target="http://atrium.lib.uoguelph.ca/xmlui/bitstream/10214/21276/4/Jones_Jennifer_202009_PhD.pdf" TargetMode="External" /><Relationship Id="rId57" Type="http://schemas.openxmlformats.org/officeDocument/2006/relationships/comments" Target="../comments1.xml" /><Relationship Id="rId58" Type="http://schemas.openxmlformats.org/officeDocument/2006/relationships/vmlDrawing" Target="../drawings/vmlDrawing1.vml" /><Relationship Id="rId5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2"/>
  <sheetViews>
    <sheetView tabSelected="1" workbookViewId="0" topLeftCell="A1">
      <pane ySplit="3" topLeftCell="A11" activePane="bottomLeft" state="frozen"/>
      <selection pane="bottomLeft" activeCell="B12" sqref="B12"/>
    </sheetView>
  </sheetViews>
  <sheetFormatPr defaultColWidth="9.140625" defaultRowHeight="15"/>
  <cols>
    <col min="2" max="2" width="13.8515625" style="2" customWidth="1"/>
    <col min="3" max="3" width="11.00390625" style="2" customWidth="1"/>
    <col min="4" max="4" width="17.57421875" style="2" customWidth="1"/>
    <col min="5" max="5" width="19.8515625" style="0" customWidth="1"/>
    <col min="6" max="7" width="17.28125" style="0" customWidth="1"/>
    <col min="8" max="8" width="31.8515625" style="0" customWidth="1"/>
    <col min="9" max="9" width="50.57421875" style="0" customWidth="1"/>
    <col min="10" max="10" width="68.57421875" style="0" customWidth="1"/>
    <col min="11" max="11" width="17.57421875" style="11" customWidth="1"/>
    <col min="12" max="12" width="17.00390625" style="0" customWidth="1"/>
    <col min="13" max="13" width="17.28125" style="0" customWidth="1"/>
    <col min="14" max="14" width="40.57421875" style="2" customWidth="1"/>
  </cols>
  <sheetData>
    <row r="1" spans="1:10" ht="26.25">
      <c r="A1" s="34" t="s">
        <v>502</v>
      </c>
      <c r="B1" s="34"/>
      <c r="C1" s="34"/>
      <c r="D1" s="34"/>
      <c r="E1" s="34"/>
      <c r="F1" s="34"/>
      <c r="G1" s="34"/>
      <c r="H1" s="34"/>
      <c r="I1" s="34"/>
      <c r="J1" s="34"/>
    </row>
    <row r="2" spans="1:10" ht="54.75" customHeight="1">
      <c r="A2" s="35" t="s">
        <v>503</v>
      </c>
      <c r="B2" s="35"/>
      <c r="C2" s="35"/>
      <c r="D2" s="35"/>
      <c r="E2" s="35"/>
      <c r="F2" s="35"/>
      <c r="G2" s="35"/>
      <c r="H2" s="33"/>
      <c r="I2" s="33"/>
      <c r="J2" s="33"/>
    </row>
    <row r="3" spans="1:14" ht="30">
      <c r="A3" s="3" t="s">
        <v>0</v>
      </c>
      <c r="B3" s="4" t="s">
        <v>1</v>
      </c>
      <c r="C3" s="5" t="s">
        <v>2</v>
      </c>
      <c r="D3" s="4" t="s">
        <v>3</v>
      </c>
      <c r="E3" s="1" t="s">
        <v>4</v>
      </c>
      <c r="F3" s="1" t="s">
        <v>5</v>
      </c>
      <c r="G3" s="5" t="s">
        <v>6</v>
      </c>
      <c r="H3" s="1" t="s">
        <v>7</v>
      </c>
      <c r="I3" s="1" t="s">
        <v>8</v>
      </c>
      <c r="J3" s="4" t="s">
        <v>9</v>
      </c>
      <c r="K3" s="9" t="s">
        <v>10</v>
      </c>
      <c r="L3" s="5" t="s">
        <v>11</v>
      </c>
      <c r="M3" s="5" t="s">
        <v>12</v>
      </c>
      <c r="N3" s="5" t="s">
        <v>483</v>
      </c>
    </row>
    <row r="4" spans="1:15" ht="120">
      <c r="A4">
        <v>2020</v>
      </c>
      <c r="B4" s="2" t="s">
        <v>13</v>
      </c>
      <c r="C4" s="2" t="s">
        <v>14</v>
      </c>
      <c r="D4" s="2" t="s">
        <v>15</v>
      </c>
      <c r="E4" s="2" t="s">
        <v>16</v>
      </c>
      <c r="F4" s="2" t="s">
        <v>17</v>
      </c>
      <c r="G4" s="2" t="s">
        <v>18</v>
      </c>
      <c r="H4" s="2" t="s">
        <v>19</v>
      </c>
      <c r="I4" s="2" t="s">
        <v>20</v>
      </c>
      <c r="J4" s="2" t="s">
        <v>21</v>
      </c>
      <c r="K4" s="10">
        <v>3</v>
      </c>
      <c r="L4" s="2" t="s">
        <v>22</v>
      </c>
      <c r="M4" s="2" t="s">
        <v>23</v>
      </c>
      <c r="N4" s="12" t="s">
        <v>24</v>
      </c>
      <c r="O4" s="2"/>
    </row>
    <row r="5" spans="1:14" ht="180">
      <c r="A5">
        <v>2022</v>
      </c>
      <c r="B5" s="2" t="s">
        <v>25</v>
      </c>
      <c r="C5" s="2" t="s">
        <v>14</v>
      </c>
      <c r="D5" s="2" t="s">
        <v>15</v>
      </c>
      <c r="E5" s="2" t="s">
        <v>26</v>
      </c>
      <c r="F5" s="2" t="s">
        <v>17</v>
      </c>
      <c r="G5" s="2" t="s">
        <v>27</v>
      </c>
      <c r="H5" s="2" t="s">
        <v>28</v>
      </c>
      <c r="I5" s="2" t="s">
        <v>29</v>
      </c>
      <c r="J5" s="2" t="s">
        <v>30</v>
      </c>
      <c r="K5" s="20">
        <v>5</v>
      </c>
      <c r="L5" s="2" t="s">
        <v>31</v>
      </c>
      <c r="M5" s="2" t="s">
        <v>32</v>
      </c>
      <c r="N5" s="12" t="s">
        <v>480</v>
      </c>
    </row>
    <row r="6" spans="1:14" ht="105">
      <c r="A6">
        <v>2014</v>
      </c>
      <c r="B6" s="2" t="s">
        <v>33</v>
      </c>
      <c r="C6" s="2" t="s">
        <v>14</v>
      </c>
      <c r="D6" s="2" t="s">
        <v>34</v>
      </c>
      <c r="E6" s="7" t="s">
        <v>35</v>
      </c>
      <c r="F6" s="2" t="s">
        <v>36</v>
      </c>
      <c r="G6" s="2" t="s">
        <v>37</v>
      </c>
      <c r="H6" s="2" t="s">
        <v>38</v>
      </c>
      <c r="I6" s="2" t="s">
        <v>39</v>
      </c>
      <c r="J6" s="2" t="s">
        <v>40</v>
      </c>
      <c r="K6" s="10">
        <v>3</v>
      </c>
      <c r="L6" s="2" t="s">
        <v>22</v>
      </c>
      <c r="M6" s="2" t="s">
        <v>41</v>
      </c>
      <c r="N6" s="12" t="s">
        <v>42</v>
      </c>
    </row>
    <row r="7" spans="1:14" ht="210">
      <c r="A7">
        <v>2006</v>
      </c>
      <c r="B7" s="2" t="s">
        <v>43</v>
      </c>
      <c r="C7" s="2" t="s">
        <v>14</v>
      </c>
      <c r="D7" s="2" t="s">
        <v>44</v>
      </c>
      <c r="E7" s="2" t="s">
        <v>45</v>
      </c>
      <c r="F7" s="2" t="s">
        <v>46</v>
      </c>
      <c r="G7" s="2" t="s">
        <v>47</v>
      </c>
      <c r="H7" s="2" t="s">
        <v>48</v>
      </c>
      <c r="I7" s="2" t="s">
        <v>49</v>
      </c>
      <c r="J7" s="2" t="s">
        <v>50</v>
      </c>
      <c r="K7" s="10">
        <f>1+0+0+1+0</f>
        <v>2</v>
      </c>
      <c r="L7" s="2" t="s">
        <v>51</v>
      </c>
      <c r="M7" s="2" t="s">
        <v>52</v>
      </c>
      <c r="N7" s="12" t="s">
        <v>53</v>
      </c>
    </row>
    <row r="8" spans="1:14" s="26" customFormat="1" ht="180">
      <c r="A8">
        <v>2006</v>
      </c>
      <c r="B8" s="2" t="s">
        <v>54</v>
      </c>
      <c r="C8" s="2" t="s">
        <v>14</v>
      </c>
      <c r="D8" s="2" t="s">
        <v>55</v>
      </c>
      <c r="E8" s="2" t="s">
        <v>56</v>
      </c>
      <c r="F8" s="2" t="s">
        <v>46</v>
      </c>
      <c r="G8" s="2" t="s">
        <v>57</v>
      </c>
      <c r="H8" s="2" t="s">
        <v>479</v>
      </c>
      <c r="I8" s="2" t="s">
        <v>58</v>
      </c>
      <c r="J8" s="2" t="s">
        <v>59</v>
      </c>
      <c r="K8" s="10">
        <f>(1+0+1+1+0)</f>
        <v>3</v>
      </c>
      <c r="L8" s="2" t="s">
        <v>51</v>
      </c>
      <c r="M8" s="2" t="s">
        <v>60</v>
      </c>
      <c r="N8" s="32" t="s">
        <v>61</v>
      </c>
    </row>
    <row r="9" spans="1:14" ht="240">
      <c r="A9">
        <v>2008</v>
      </c>
      <c r="B9" s="2" t="s">
        <v>62</v>
      </c>
      <c r="C9" s="2" t="s">
        <v>14</v>
      </c>
      <c r="D9" s="2" t="s">
        <v>63</v>
      </c>
      <c r="E9" s="2" t="s">
        <v>64</v>
      </c>
      <c r="F9" s="2" t="s">
        <v>65</v>
      </c>
      <c r="G9" s="2"/>
      <c r="H9" s="2" t="s">
        <v>66</v>
      </c>
      <c r="I9" s="2" t="s">
        <v>67</v>
      </c>
      <c r="J9" s="2" t="s">
        <v>68</v>
      </c>
      <c r="K9" s="10">
        <f>1+1+1+1+0</f>
        <v>4</v>
      </c>
      <c r="L9" s="10" t="s">
        <v>31</v>
      </c>
      <c r="M9" s="2" t="s">
        <v>69</v>
      </c>
      <c r="N9" s="12" t="s">
        <v>70</v>
      </c>
    </row>
    <row r="10" spans="1:14" s="30" customFormat="1" ht="105">
      <c r="A10" s="27">
        <v>1998</v>
      </c>
      <c r="B10" s="28" t="s">
        <v>71</v>
      </c>
      <c r="C10" s="28" t="s">
        <v>72</v>
      </c>
      <c r="D10" s="28" t="s">
        <v>73</v>
      </c>
      <c r="E10" s="28" t="s">
        <v>74</v>
      </c>
      <c r="F10" s="28" t="s">
        <v>46</v>
      </c>
      <c r="G10" s="28" t="s">
        <v>75</v>
      </c>
      <c r="H10" s="28" t="s">
        <v>76</v>
      </c>
      <c r="I10" s="28" t="s">
        <v>77</v>
      </c>
      <c r="J10" s="27" t="s">
        <v>481</v>
      </c>
      <c r="K10" s="29">
        <v>1</v>
      </c>
      <c r="L10" s="28" t="s">
        <v>79</v>
      </c>
      <c r="M10" s="28" t="s">
        <v>78</v>
      </c>
      <c r="N10" s="28" t="s">
        <v>80</v>
      </c>
    </row>
    <row r="11" spans="1:14" s="30" customFormat="1" ht="180">
      <c r="A11" s="27">
        <v>1998</v>
      </c>
      <c r="B11" s="28" t="s">
        <v>81</v>
      </c>
      <c r="C11" s="28" t="s">
        <v>14</v>
      </c>
      <c r="D11" s="28" t="s">
        <v>73</v>
      </c>
      <c r="E11" s="28" t="s">
        <v>82</v>
      </c>
      <c r="F11" s="28" t="s">
        <v>46</v>
      </c>
      <c r="G11" s="28" t="s">
        <v>83</v>
      </c>
      <c r="H11" s="28" t="s">
        <v>84</v>
      </c>
      <c r="I11" s="31" t="s">
        <v>85</v>
      </c>
      <c r="J11" s="28" t="s">
        <v>86</v>
      </c>
      <c r="K11" s="29">
        <f>1+0+1+1+0</f>
        <v>3</v>
      </c>
      <c r="L11" s="28" t="s">
        <v>51</v>
      </c>
      <c r="M11" s="28" t="s">
        <v>87</v>
      </c>
      <c r="N11" s="32" t="s">
        <v>88</v>
      </c>
    </row>
    <row r="12" spans="1:14" s="2" customFormat="1" ht="240">
      <c r="A12">
        <v>1998</v>
      </c>
      <c r="B12" s="2" t="s">
        <v>89</v>
      </c>
      <c r="C12" s="2" t="s">
        <v>72</v>
      </c>
      <c r="D12" s="2" t="s">
        <v>73</v>
      </c>
      <c r="E12" s="2" t="s">
        <v>90</v>
      </c>
      <c r="F12" s="2" t="s">
        <v>46</v>
      </c>
      <c r="G12" s="2" t="s">
        <v>91</v>
      </c>
      <c r="H12" s="2" t="s">
        <v>92</v>
      </c>
      <c r="I12" s="2" t="s">
        <v>93</v>
      </c>
      <c r="J12" s="2" t="s">
        <v>94</v>
      </c>
      <c r="K12" s="10">
        <f>1+1+0+1+0</f>
        <v>3</v>
      </c>
      <c r="L12" s="2" t="s">
        <v>51</v>
      </c>
      <c r="M12" s="2" t="s">
        <v>95</v>
      </c>
      <c r="N12" s="12" t="s">
        <v>96</v>
      </c>
    </row>
    <row r="13" spans="1:14" ht="240">
      <c r="A13">
        <v>2020</v>
      </c>
      <c r="B13" s="2" t="s">
        <v>97</v>
      </c>
      <c r="C13" s="2" t="s">
        <v>14</v>
      </c>
      <c r="D13" t="s">
        <v>73</v>
      </c>
      <c r="E13" s="2" t="s">
        <v>98</v>
      </c>
      <c r="F13" t="s">
        <v>99</v>
      </c>
      <c r="G13" s="2" t="s">
        <v>100</v>
      </c>
      <c r="H13" s="2" t="s">
        <v>101</v>
      </c>
      <c r="I13" s="19" t="s">
        <v>102</v>
      </c>
      <c r="J13" s="2" t="s">
        <v>482</v>
      </c>
      <c r="K13" s="11">
        <v>5</v>
      </c>
      <c r="L13" t="s">
        <v>103</v>
      </c>
      <c r="M13" t="s">
        <v>104</v>
      </c>
      <c r="N13" s="12" t="s">
        <v>105</v>
      </c>
    </row>
    <row r="14" spans="1:14" s="24" customFormat="1" ht="165">
      <c r="A14">
        <v>2016</v>
      </c>
      <c r="B14" s="2" t="s">
        <v>106</v>
      </c>
      <c r="C14" s="2" t="s">
        <v>14</v>
      </c>
      <c r="D14" s="2" t="s">
        <v>107</v>
      </c>
      <c r="E14" s="2" t="s">
        <v>108</v>
      </c>
      <c r="F14" s="2" t="s">
        <v>46</v>
      </c>
      <c r="G14" s="2" t="s">
        <v>109</v>
      </c>
      <c r="H14" s="2" t="s">
        <v>110</v>
      </c>
      <c r="I14" s="2" t="s">
        <v>111</v>
      </c>
      <c r="J14" s="2" t="s">
        <v>112</v>
      </c>
      <c r="K14" s="25">
        <v>4</v>
      </c>
      <c r="L14" s="2" t="s">
        <v>22</v>
      </c>
      <c r="M14" s="2" t="s">
        <v>113</v>
      </c>
      <c r="N14" s="32" t="s">
        <v>114</v>
      </c>
    </row>
    <row r="15" spans="1:14" s="24" customFormat="1" ht="150">
      <c r="A15">
        <v>2016</v>
      </c>
      <c r="B15" s="2" t="s">
        <v>106</v>
      </c>
      <c r="C15" s="2" t="s">
        <v>14</v>
      </c>
      <c r="D15" s="2" t="s">
        <v>107</v>
      </c>
      <c r="E15" s="2" t="s">
        <v>115</v>
      </c>
      <c r="F15" s="2" t="s">
        <v>46</v>
      </c>
      <c r="G15" s="2"/>
      <c r="H15" s="2"/>
      <c r="I15" s="2" t="s">
        <v>116</v>
      </c>
      <c r="J15" s="2" t="s">
        <v>117</v>
      </c>
      <c r="K15" s="10">
        <f>1+0+0+1+1</f>
        <v>3</v>
      </c>
      <c r="L15" s="2" t="s">
        <v>51</v>
      </c>
      <c r="M15" s="2" t="s">
        <v>118</v>
      </c>
      <c r="N15" s="12" t="s">
        <v>119</v>
      </c>
    </row>
    <row r="16" spans="1:14" s="23" customFormat="1" ht="285">
      <c r="A16">
        <v>2009</v>
      </c>
      <c r="B16" s="2" t="s">
        <v>120</v>
      </c>
      <c r="C16" s="2" t="s">
        <v>121</v>
      </c>
      <c r="D16" s="2" t="s">
        <v>55</v>
      </c>
      <c r="E16" s="2" t="s">
        <v>122</v>
      </c>
      <c r="F16" s="2" t="s">
        <v>17</v>
      </c>
      <c r="G16" s="2"/>
      <c r="H16" s="2" t="s">
        <v>123</v>
      </c>
      <c r="I16" s="2" t="s">
        <v>124</v>
      </c>
      <c r="J16" s="2" t="s">
        <v>125</v>
      </c>
      <c r="K16" s="10">
        <f>(1+0+1+1+0)</f>
        <v>3</v>
      </c>
      <c r="L16" s="2" t="s">
        <v>51</v>
      </c>
      <c r="M16" s="2" t="s">
        <v>126</v>
      </c>
      <c r="N16" s="32" t="s">
        <v>127</v>
      </c>
    </row>
    <row r="17" spans="1:14" ht="105">
      <c r="A17">
        <v>2022</v>
      </c>
      <c r="B17" s="2" t="s">
        <v>128</v>
      </c>
      <c r="C17" s="2" t="s">
        <v>129</v>
      </c>
      <c r="D17" s="2" t="s">
        <v>55</v>
      </c>
      <c r="E17" s="2" t="s">
        <v>130</v>
      </c>
      <c r="F17" s="2" t="s">
        <v>99</v>
      </c>
      <c r="G17" s="2" t="s">
        <v>131</v>
      </c>
      <c r="H17" s="6" t="s">
        <v>132</v>
      </c>
      <c r="I17" s="2" t="s">
        <v>133</v>
      </c>
      <c r="J17" s="2" t="s">
        <v>134</v>
      </c>
      <c r="K17" s="10">
        <v>3</v>
      </c>
      <c r="L17" s="2" t="s">
        <v>22</v>
      </c>
      <c r="M17" s="2" t="s">
        <v>135</v>
      </c>
      <c r="N17" s="12" t="s">
        <v>136</v>
      </c>
    </row>
    <row r="18" spans="1:14" s="2" customFormat="1" ht="195">
      <c r="A18" s="2">
        <v>2015</v>
      </c>
      <c r="B18" s="2" t="s">
        <v>137</v>
      </c>
      <c r="C18" s="2" t="s">
        <v>492</v>
      </c>
      <c r="D18" s="2" t="s">
        <v>63</v>
      </c>
      <c r="E18" s="2" t="s">
        <v>138</v>
      </c>
      <c r="F18" s="2" t="s">
        <v>99</v>
      </c>
      <c r="G18" s="2" t="s">
        <v>139</v>
      </c>
      <c r="H18" s="2" t="s">
        <v>140</v>
      </c>
      <c r="I18" s="2" t="s">
        <v>141</v>
      </c>
      <c r="J18" s="2" t="s">
        <v>142</v>
      </c>
      <c r="K18" s="2">
        <f>1+0+0+1+1</f>
        <v>3</v>
      </c>
      <c r="L18" s="2" t="s">
        <v>79</v>
      </c>
      <c r="N18" s="2" t="s">
        <v>143</v>
      </c>
    </row>
    <row r="19" spans="1:14" ht="204.75">
      <c r="A19">
        <v>2016</v>
      </c>
      <c r="B19" s="2" t="s">
        <v>137</v>
      </c>
      <c r="C19" s="2" t="s">
        <v>492</v>
      </c>
      <c r="D19" s="2" t="s">
        <v>144</v>
      </c>
      <c r="E19" s="21" t="s">
        <v>145</v>
      </c>
      <c r="F19" t="s">
        <v>146</v>
      </c>
      <c r="G19" s="2" t="s">
        <v>147</v>
      </c>
      <c r="H19" s="2" t="s">
        <v>493</v>
      </c>
      <c r="I19" s="2" t="s">
        <v>148</v>
      </c>
      <c r="J19" s="2" t="s">
        <v>494</v>
      </c>
      <c r="K19" s="11">
        <v>5</v>
      </c>
      <c r="L19" t="s">
        <v>149</v>
      </c>
      <c r="M19" t="s">
        <v>489</v>
      </c>
      <c r="N19" s="12" t="s">
        <v>150</v>
      </c>
    </row>
    <row r="20" spans="1:14" ht="375">
      <c r="A20" s="2">
        <v>2019</v>
      </c>
      <c r="B20" s="2" t="s">
        <v>151</v>
      </c>
      <c r="C20" s="2" t="s">
        <v>492</v>
      </c>
      <c r="D20" s="2" t="s">
        <v>73</v>
      </c>
      <c r="E20" s="2" t="s">
        <v>152</v>
      </c>
      <c r="F20" s="2" t="s">
        <v>146</v>
      </c>
      <c r="G20" s="2" t="s">
        <v>153</v>
      </c>
      <c r="H20" s="2" t="s">
        <v>154</v>
      </c>
      <c r="I20" s="2" t="s">
        <v>155</v>
      </c>
      <c r="J20" s="2" t="s">
        <v>156</v>
      </c>
      <c r="K20" s="10">
        <f>1+0+0+0+1</f>
        <v>2</v>
      </c>
      <c r="L20" s="2" t="s">
        <v>157</v>
      </c>
      <c r="M20" s="2" t="s">
        <v>489</v>
      </c>
      <c r="N20" s="12" t="s">
        <v>158</v>
      </c>
    </row>
    <row r="21" spans="1:14" ht="285">
      <c r="A21">
        <v>2019</v>
      </c>
      <c r="B21" s="2" t="s">
        <v>159</v>
      </c>
      <c r="C21" s="2" t="s">
        <v>495</v>
      </c>
      <c r="D21" s="2" t="s">
        <v>63</v>
      </c>
      <c r="E21" s="2" t="s">
        <v>160</v>
      </c>
      <c r="F21" s="2" t="s">
        <v>46</v>
      </c>
      <c r="G21" s="2" t="s">
        <v>161</v>
      </c>
      <c r="H21" s="2" t="s">
        <v>162</v>
      </c>
      <c r="I21" s="2" t="s">
        <v>163</v>
      </c>
      <c r="J21" s="2" t="s">
        <v>164</v>
      </c>
      <c r="K21" s="10">
        <f>1+1+1+0+1</f>
        <v>4</v>
      </c>
      <c r="L21" s="2" t="s">
        <v>165</v>
      </c>
      <c r="M21" s="2" t="s">
        <v>166</v>
      </c>
      <c r="N21" s="12" t="s">
        <v>167</v>
      </c>
    </row>
    <row r="22" spans="1:14" ht="210">
      <c r="A22">
        <v>2019</v>
      </c>
      <c r="B22" s="2" t="s">
        <v>168</v>
      </c>
      <c r="C22" s="2" t="s">
        <v>496</v>
      </c>
      <c r="D22" s="2" t="s">
        <v>107</v>
      </c>
      <c r="E22" s="2" t="s">
        <v>169</v>
      </c>
      <c r="F22" s="2" t="s">
        <v>46</v>
      </c>
      <c r="G22" s="2" t="s">
        <v>170</v>
      </c>
      <c r="H22" s="2" t="s">
        <v>171</v>
      </c>
      <c r="I22" s="2" t="s">
        <v>172</v>
      </c>
      <c r="J22" s="2" t="s">
        <v>173</v>
      </c>
      <c r="K22" s="10">
        <f>1+0+1+1+1</f>
        <v>4</v>
      </c>
      <c r="L22" s="2" t="s">
        <v>165</v>
      </c>
      <c r="M22" s="2" t="s">
        <v>489</v>
      </c>
      <c r="N22" s="12" t="s">
        <v>174</v>
      </c>
    </row>
    <row r="23" spans="1:14" ht="240">
      <c r="A23" s="2">
        <v>2012</v>
      </c>
      <c r="B23" s="2" t="s">
        <v>175</v>
      </c>
      <c r="C23" s="2" t="s">
        <v>176</v>
      </c>
      <c r="D23" s="2" t="s">
        <v>44</v>
      </c>
      <c r="E23" s="2" t="s">
        <v>177</v>
      </c>
      <c r="F23" s="2" t="s">
        <v>146</v>
      </c>
      <c r="G23" s="2" t="s">
        <v>178</v>
      </c>
      <c r="H23" s="2" t="s">
        <v>179</v>
      </c>
      <c r="I23" s="14" t="s">
        <v>180</v>
      </c>
      <c r="J23" s="14" t="s">
        <v>181</v>
      </c>
      <c r="K23" s="10">
        <f>1+1+0+0+1</f>
        <v>3</v>
      </c>
      <c r="L23" s="2" t="s">
        <v>182</v>
      </c>
      <c r="M23" s="2" t="s">
        <v>183</v>
      </c>
      <c r="N23" s="12" t="s">
        <v>184</v>
      </c>
    </row>
    <row r="24" spans="1:14" ht="60">
      <c r="A24" s="2" t="s">
        <v>185</v>
      </c>
      <c r="B24" s="2" t="s">
        <v>186</v>
      </c>
      <c r="C24" s="2" t="s">
        <v>176</v>
      </c>
      <c r="D24" s="2" t="s">
        <v>187</v>
      </c>
      <c r="E24" s="2" t="s">
        <v>188</v>
      </c>
      <c r="F24" s="2" t="s">
        <v>189</v>
      </c>
      <c r="G24" s="2" t="s">
        <v>190</v>
      </c>
      <c r="H24" s="2" t="s">
        <v>191</v>
      </c>
      <c r="I24" s="2" t="s">
        <v>192</v>
      </c>
      <c r="J24" s="2" t="s">
        <v>193</v>
      </c>
      <c r="K24" s="10" t="s">
        <v>192</v>
      </c>
      <c r="L24" s="2" t="s">
        <v>489</v>
      </c>
      <c r="M24" s="2" t="s">
        <v>490</v>
      </c>
      <c r="N24" s="12" t="s">
        <v>194</v>
      </c>
    </row>
    <row r="25" spans="1:14" ht="270">
      <c r="A25">
        <v>2007</v>
      </c>
      <c r="B25" s="2" t="s">
        <v>195</v>
      </c>
      <c r="C25" s="2" t="s">
        <v>176</v>
      </c>
      <c r="D25" s="2" t="s">
        <v>63</v>
      </c>
      <c r="E25" s="2" t="s">
        <v>196</v>
      </c>
      <c r="F25" s="2" t="s">
        <v>46</v>
      </c>
      <c r="G25" s="2" t="s">
        <v>197</v>
      </c>
      <c r="H25" s="2" t="s">
        <v>198</v>
      </c>
      <c r="I25" s="2" t="s">
        <v>199</v>
      </c>
      <c r="J25" s="2" t="s">
        <v>200</v>
      </c>
      <c r="K25" s="10">
        <f>1+0+0+1+1</f>
        <v>3</v>
      </c>
      <c r="L25" s="2" t="s">
        <v>51</v>
      </c>
      <c r="M25" s="2"/>
      <c r="N25" s="12" t="s">
        <v>201</v>
      </c>
    </row>
    <row r="26" spans="1:14" s="2" customFormat="1" ht="165">
      <c r="A26" s="2">
        <v>2011</v>
      </c>
      <c r="B26" s="2" t="s">
        <v>202</v>
      </c>
      <c r="C26" s="2" t="s">
        <v>176</v>
      </c>
      <c r="D26" s="2" t="s">
        <v>63</v>
      </c>
      <c r="E26" s="2" t="s">
        <v>203</v>
      </c>
      <c r="F26" s="2" t="s">
        <v>46</v>
      </c>
      <c r="G26" s="2" t="s">
        <v>204</v>
      </c>
      <c r="H26" s="2" t="s">
        <v>205</v>
      </c>
      <c r="I26" s="2" t="s">
        <v>206</v>
      </c>
      <c r="J26" s="2" t="s">
        <v>207</v>
      </c>
      <c r="K26" s="2">
        <f>1+1+1+1+0</f>
        <v>4</v>
      </c>
      <c r="L26" s="2" t="s">
        <v>51</v>
      </c>
      <c r="M26" s="2" t="s">
        <v>497</v>
      </c>
      <c r="N26" s="12" t="s">
        <v>208</v>
      </c>
    </row>
    <row r="27" spans="1:14" ht="120">
      <c r="A27" t="s">
        <v>209</v>
      </c>
      <c r="B27" s="2" t="s">
        <v>210</v>
      </c>
      <c r="C27" s="2" t="s">
        <v>211</v>
      </c>
      <c r="D27" t="s">
        <v>55</v>
      </c>
      <c r="E27" s="2" t="s">
        <v>212</v>
      </c>
      <c r="F27" t="s">
        <v>213</v>
      </c>
      <c r="G27" s="2" t="s">
        <v>214</v>
      </c>
      <c r="H27" s="2" t="s">
        <v>215</v>
      </c>
      <c r="I27" s="2" t="s">
        <v>216</v>
      </c>
      <c r="K27" s="11">
        <v>6</v>
      </c>
      <c r="L27" t="s">
        <v>217</v>
      </c>
      <c r="M27" s="2" t="s">
        <v>218</v>
      </c>
      <c r="N27" s="12" t="s">
        <v>219</v>
      </c>
    </row>
    <row r="28" spans="1:14" ht="150">
      <c r="A28">
        <v>1999</v>
      </c>
      <c r="B28" s="2" t="s">
        <v>220</v>
      </c>
      <c r="C28" s="2" t="s">
        <v>221</v>
      </c>
      <c r="D28" s="2" t="s">
        <v>15</v>
      </c>
      <c r="E28" s="15" t="s">
        <v>222</v>
      </c>
      <c r="F28" s="2" t="s">
        <v>36</v>
      </c>
      <c r="G28" s="2" t="s">
        <v>223</v>
      </c>
      <c r="H28" s="2" t="s">
        <v>224</v>
      </c>
      <c r="I28" s="16" t="s">
        <v>225</v>
      </c>
      <c r="J28" s="2" t="s">
        <v>226</v>
      </c>
      <c r="K28" s="10">
        <v>3</v>
      </c>
      <c r="L28" s="2" t="s">
        <v>79</v>
      </c>
      <c r="M28" s="17" t="s">
        <v>227</v>
      </c>
      <c r="N28" s="12" t="s">
        <v>228</v>
      </c>
    </row>
    <row r="29" spans="1:14" ht="150">
      <c r="A29">
        <v>2019</v>
      </c>
      <c r="B29" s="2" t="s">
        <v>229</v>
      </c>
      <c r="C29" s="2" t="s">
        <v>221</v>
      </c>
      <c r="D29" s="2" t="s">
        <v>44</v>
      </c>
      <c r="E29" s="2" t="s">
        <v>230</v>
      </c>
      <c r="F29" s="2" t="s">
        <v>46</v>
      </c>
      <c r="G29" s="2" t="s">
        <v>231</v>
      </c>
      <c r="H29" s="2" t="s">
        <v>232</v>
      </c>
      <c r="I29" s="2" t="s">
        <v>233</v>
      </c>
      <c r="J29" s="2" t="s">
        <v>234</v>
      </c>
      <c r="K29" s="10">
        <f>1+0+0+1+0</f>
        <v>2</v>
      </c>
      <c r="L29" s="2" t="s">
        <v>51</v>
      </c>
      <c r="M29" s="2" t="s">
        <v>235</v>
      </c>
      <c r="N29" s="12" t="s">
        <v>236</v>
      </c>
    </row>
    <row r="30" spans="1:14" ht="105">
      <c r="A30">
        <v>2021</v>
      </c>
      <c r="B30" s="2" t="s">
        <v>237</v>
      </c>
      <c r="C30" s="2" t="s">
        <v>221</v>
      </c>
      <c r="D30" s="2" t="s">
        <v>55</v>
      </c>
      <c r="E30" s="2" t="s">
        <v>238</v>
      </c>
      <c r="F30" s="2" t="s">
        <v>36</v>
      </c>
      <c r="G30" s="2" t="s">
        <v>239</v>
      </c>
      <c r="H30" s="2" t="s">
        <v>240</v>
      </c>
      <c r="I30" s="2" t="s">
        <v>241</v>
      </c>
      <c r="J30" s="2" t="s">
        <v>242</v>
      </c>
      <c r="K30" s="10">
        <v>3</v>
      </c>
      <c r="L30" s="2" t="s">
        <v>22</v>
      </c>
      <c r="M30" s="2" t="s">
        <v>243</v>
      </c>
      <c r="N30" s="12" t="s">
        <v>244</v>
      </c>
    </row>
    <row r="31" spans="1:14" s="23" customFormat="1" ht="210">
      <c r="A31">
        <v>2004</v>
      </c>
      <c r="B31" s="2" t="s">
        <v>245</v>
      </c>
      <c r="C31" s="2" t="s">
        <v>221</v>
      </c>
      <c r="D31" s="2" t="s">
        <v>73</v>
      </c>
      <c r="E31" s="2" t="s">
        <v>246</v>
      </c>
      <c r="F31" s="2" t="s">
        <v>73</v>
      </c>
      <c r="G31" s="2" t="s">
        <v>247</v>
      </c>
      <c r="H31" s="2" t="s">
        <v>248</v>
      </c>
      <c r="I31" s="2" t="s">
        <v>249</v>
      </c>
      <c r="J31" s="2" t="s">
        <v>250</v>
      </c>
      <c r="K31" s="10">
        <f>1+0+0+1+1</f>
        <v>3</v>
      </c>
      <c r="L31" s="2" t="s">
        <v>51</v>
      </c>
      <c r="M31" s="2" t="s">
        <v>251</v>
      </c>
      <c r="N31" s="12" t="s">
        <v>252</v>
      </c>
    </row>
    <row r="32" spans="1:14" ht="135">
      <c r="A32">
        <v>2013</v>
      </c>
      <c r="B32" s="2" t="s">
        <v>253</v>
      </c>
      <c r="C32" s="2" t="s">
        <v>221</v>
      </c>
      <c r="D32" s="2" t="s">
        <v>107</v>
      </c>
      <c r="E32" s="7" t="s">
        <v>254</v>
      </c>
      <c r="F32" s="2" t="s">
        <v>46</v>
      </c>
      <c r="G32" s="2" t="s">
        <v>255</v>
      </c>
      <c r="H32" s="2" t="s">
        <v>256</v>
      </c>
      <c r="I32" s="2" t="s">
        <v>257</v>
      </c>
      <c r="J32" s="2" t="s">
        <v>258</v>
      </c>
      <c r="K32" s="10">
        <v>1</v>
      </c>
      <c r="L32" s="2" t="s">
        <v>22</v>
      </c>
      <c r="M32" s="2" t="s">
        <v>259</v>
      </c>
      <c r="N32" s="12" t="s">
        <v>260</v>
      </c>
    </row>
    <row r="33" spans="1:14" ht="90">
      <c r="A33">
        <v>2018</v>
      </c>
      <c r="B33" s="2" t="s">
        <v>261</v>
      </c>
      <c r="C33" s="2" t="s">
        <v>221</v>
      </c>
      <c r="D33" s="2" t="s">
        <v>107</v>
      </c>
      <c r="E33" s="22"/>
      <c r="F33" s="2" t="s">
        <v>46</v>
      </c>
      <c r="G33" s="2" t="s">
        <v>262</v>
      </c>
      <c r="H33" s="2" t="s">
        <v>263</v>
      </c>
      <c r="I33" s="2" t="s">
        <v>264</v>
      </c>
      <c r="J33" s="2" t="s">
        <v>265</v>
      </c>
      <c r="K33" s="10">
        <v>5</v>
      </c>
      <c r="L33" s="2" t="s">
        <v>22</v>
      </c>
      <c r="M33" s="2" t="s">
        <v>266</v>
      </c>
      <c r="N33" s="12" t="s">
        <v>267</v>
      </c>
    </row>
    <row r="34" spans="1:14" s="23" customFormat="1" ht="90">
      <c r="A34">
        <v>2013</v>
      </c>
      <c r="B34" s="2" t="s">
        <v>268</v>
      </c>
      <c r="C34" s="2" t="s">
        <v>498</v>
      </c>
      <c r="D34" s="2" t="s">
        <v>107</v>
      </c>
      <c r="E34" s="8" t="s">
        <v>269</v>
      </c>
      <c r="F34" s="2" t="s">
        <v>46</v>
      </c>
      <c r="G34" s="2" t="s">
        <v>270</v>
      </c>
      <c r="H34" s="2" t="s">
        <v>271</v>
      </c>
      <c r="I34" s="2" t="s">
        <v>272</v>
      </c>
      <c r="J34" s="2" t="s">
        <v>273</v>
      </c>
      <c r="K34" s="10">
        <v>5</v>
      </c>
      <c r="L34" s="2" t="s">
        <v>22</v>
      </c>
      <c r="M34" t="s">
        <v>274</v>
      </c>
      <c r="N34" s="32" t="s">
        <v>275</v>
      </c>
    </row>
    <row r="35" spans="1:14" ht="195">
      <c r="A35" t="s">
        <v>276</v>
      </c>
      <c r="B35" s="2" t="s">
        <v>217</v>
      </c>
      <c r="C35" s="2" t="s">
        <v>277</v>
      </c>
      <c r="D35" t="s">
        <v>55</v>
      </c>
      <c r="E35" s="18" t="s">
        <v>278</v>
      </c>
      <c r="F35" t="s">
        <v>146</v>
      </c>
      <c r="G35" t="s">
        <v>146</v>
      </c>
      <c r="H35" s="2" t="s">
        <v>279</v>
      </c>
      <c r="I35" s="2" t="s">
        <v>280</v>
      </c>
      <c r="J35" s="2" t="s">
        <v>281</v>
      </c>
      <c r="K35" s="11">
        <v>6</v>
      </c>
      <c r="L35" s="2" t="s">
        <v>282</v>
      </c>
      <c r="M35" s="2" t="s">
        <v>283</v>
      </c>
      <c r="N35" s="12" t="s">
        <v>284</v>
      </c>
    </row>
    <row r="36" spans="1:14" s="2" customFormat="1" ht="195">
      <c r="A36">
        <v>2021</v>
      </c>
      <c r="B36" s="2" t="s">
        <v>285</v>
      </c>
      <c r="C36" s="2" t="s">
        <v>277</v>
      </c>
      <c r="D36" s="2" t="s">
        <v>73</v>
      </c>
      <c r="E36" s="2" t="s">
        <v>286</v>
      </c>
      <c r="F36" s="2" t="s">
        <v>146</v>
      </c>
      <c r="G36" s="2" t="s">
        <v>287</v>
      </c>
      <c r="H36" s="2" t="s">
        <v>288</v>
      </c>
      <c r="I36" s="2" t="s">
        <v>499</v>
      </c>
      <c r="J36" s="2" t="s">
        <v>289</v>
      </c>
      <c r="K36" s="11">
        <f>1+1+1+1+1</f>
        <v>5</v>
      </c>
      <c r="L36" s="2" t="s">
        <v>290</v>
      </c>
      <c r="M36" s="2" t="s">
        <v>291</v>
      </c>
      <c r="N36" s="12" t="s">
        <v>292</v>
      </c>
    </row>
    <row r="37" spans="1:14" ht="210">
      <c r="A37" t="s">
        <v>293</v>
      </c>
      <c r="B37" s="2" t="s">
        <v>217</v>
      </c>
      <c r="C37" s="2" t="s">
        <v>277</v>
      </c>
      <c r="D37" t="s">
        <v>73</v>
      </c>
      <c r="E37" s="2" t="s">
        <v>294</v>
      </c>
      <c r="F37" s="2" t="s">
        <v>295</v>
      </c>
      <c r="G37" s="2" t="s">
        <v>296</v>
      </c>
      <c r="H37" s="8" t="s">
        <v>297</v>
      </c>
      <c r="I37" s="2" t="s">
        <v>298</v>
      </c>
      <c r="J37" s="2" t="s">
        <v>299</v>
      </c>
      <c r="K37" s="11">
        <v>6</v>
      </c>
      <c r="L37" t="s">
        <v>217</v>
      </c>
      <c r="M37" s="2" t="s">
        <v>300</v>
      </c>
      <c r="N37" s="12" t="s">
        <v>301</v>
      </c>
    </row>
    <row r="38" spans="1:14" ht="210">
      <c r="A38" t="s">
        <v>302</v>
      </c>
      <c r="B38" s="2" t="s">
        <v>303</v>
      </c>
      <c r="C38" s="2" t="s">
        <v>304</v>
      </c>
      <c r="D38" t="s">
        <v>55</v>
      </c>
      <c r="E38" s="2" t="s">
        <v>305</v>
      </c>
      <c r="F38" t="s">
        <v>306</v>
      </c>
      <c r="G38" s="2" t="s">
        <v>303</v>
      </c>
      <c r="H38" s="2" t="s">
        <v>307</v>
      </c>
      <c r="I38" s="2" t="s">
        <v>308</v>
      </c>
      <c r="J38" t="s">
        <v>309</v>
      </c>
      <c r="K38" s="11">
        <v>5</v>
      </c>
      <c r="L38" t="s">
        <v>217</v>
      </c>
      <c r="M38" s="2" t="s">
        <v>310</v>
      </c>
      <c r="N38" s="12" t="s">
        <v>311</v>
      </c>
    </row>
    <row r="39" spans="1:14" ht="270">
      <c r="A39">
        <v>2015</v>
      </c>
      <c r="B39" s="2" t="s">
        <v>312</v>
      </c>
      <c r="C39" s="2" t="s">
        <v>304</v>
      </c>
      <c r="D39" t="s">
        <v>63</v>
      </c>
      <c r="E39" s="2" t="s">
        <v>313</v>
      </c>
      <c r="F39" s="2" t="s">
        <v>99</v>
      </c>
      <c r="G39" s="2" t="s">
        <v>314</v>
      </c>
      <c r="H39" s="2" t="s">
        <v>315</v>
      </c>
      <c r="I39" s="2" t="s">
        <v>316</v>
      </c>
      <c r="J39" s="14" t="s">
        <v>317</v>
      </c>
      <c r="K39" s="11">
        <f>1+0+1+0+1</f>
        <v>3</v>
      </c>
      <c r="L39" t="s">
        <v>318</v>
      </c>
      <c r="M39" s="2" t="s">
        <v>319</v>
      </c>
      <c r="N39" s="12" t="s">
        <v>320</v>
      </c>
    </row>
    <row r="40" spans="1:14" s="2" customFormat="1" ht="150">
      <c r="A40" s="2" t="s">
        <v>321</v>
      </c>
      <c r="B40" s="2" t="s">
        <v>186</v>
      </c>
      <c r="C40" s="2" t="s">
        <v>322</v>
      </c>
      <c r="D40" s="2" t="s">
        <v>63</v>
      </c>
      <c r="E40" s="2" t="s">
        <v>323</v>
      </c>
      <c r="F40" s="2" t="s">
        <v>189</v>
      </c>
      <c r="G40" s="2" t="s">
        <v>186</v>
      </c>
      <c r="H40" s="2" t="s">
        <v>324</v>
      </c>
      <c r="I40" s="2" t="s">
        <v>325</v>
      </c>
      <c r="J40" s="2" t="s">
        <v>309</v>
      </c>
      <c r="K40" s="2">
        <v>6</v>
      </c>
      <c r="L40" s="2" t="s">
        <v>217</v>
      </c>
      <c r="M40" s="2" t="s">
        <v>326</v>
      </c>
      <c r="N40" s="2" t="s">
        <v>327</v>
      </c>
    </row>
    <row r="41" spans="1:14" ht="210">
      <c r="A41" t="s">
        <v>321</v>
      </c>
      <c r="B41" s="2" t="s">
        <v>303</v>
      </c>
      <c r="C41" s="2" t="s">
        <v>328</v>
      </c>
      <c r="D41" t="s">
        <v>55</v>
      </c>
      <c r="E41" s="2" t="s">
        <v>329</v>
      </c>
      <c r="F41" t="s">
        <v>306</v>
      </c>
      <c r="G41" s="2" t="s">
        <v>303</v>
      </c>
      <c r="H41" s="2" t="s">
        <v>330</v>
      </c>
      <c r="I41" s="2" t="s">
        <v>331</v>
      </c>
      <c r="J41" t="s">
        <v>309</v>
      </c>
      <c r="K41" s="11">
        <v>5</v>
      </c>
      <c r="L41" t="s">
        <v>217</v>
      </c>
      <c r="M41" s="2" t="s">
        <v>332</v>
      </c>
      <c r="N41" s="32" t="s">
        <v>311</v>
      </c>
    </row>
    <row r="42" spans="1:14" ht="150">
      <c r="A42">
        <v>2008</v>
      </c>
      <c r="B42" s="2" t="s">
        <v>333</v>
      </c>
      <c r="C42" s="2" t="s">
        <v>334</v>
      </c>
      <c r="D42" s="2" t="s">
        <v>73</v>
      </c>
      <c r="E42" s="13" t="s">
        <v>335</v>
      </c>
      <c r="F42" s="2" t="s">
        <v>99</v>
      </c>
      <c r="G42" s="2" t="s">
        <v>336</v>
      </c>
      <c r="H42" s="2" t="s">
        <v>337</v>
      </c>
      <c r="I42" s="2" t="s">
        <v>338</v>
      </c>
      <c r="J42" s="2" t="s">
        <v>339</v>
      </c>
      <c r="K42" s="10">
        <v>4</v>
      </c>
      <c r="L42" s="2" t="s">
        <v>79</v>
      </c>
      <c r="M42" s="2" t="s">
        <v>340</v>
      </c>
      <c r="N42" s="12" t="s">
        <v>484</v>
      </c>
    </row>
    <row r="43" spans="1:14" ht="105">
      <c r="A43">
        <v>2011</v>
      </c>
      <c r="B43" s="2" t="s">
        <v>341</v>
      </c>
      <c r="C43" s="2" t="s">
        <v>342</v>
      </c>
      <c r="D43" s="2" t="s">
        <v>55</v>
      </c>
      <c r="E43" s="2" t="s">
        <v>343</v>
      </c>
      <c r="F43" s="2" t="s">
        <v>17</v>
      </c>
      <c r="G43" s="2" t="s">
        <v>344</v>
      </c>
      <c r="H43" s="2" t="s">
        <v>345</v>
      </c>
      <c r="I43" s="2" t="s">
        <v>346</v>
      </c>
      <c r="J43" s="2" t="s">
        <v>347</v>
      </c>
      <c r="K43" s="10">
        <v>2</v>
      </c>
      <c r="L43" s="2" t="s">
        <v>22</v>
      </c>
      <c r="M43" s="2" t="s">
        <v>348</v>
      </c>
      <c r="N43" s="12" t="s">
        <v>349</v>
      </c>
    </row>
    <row r="44" spans="1:14" ht="120">
      <c r="A44" s="2" t="s">
        <v>185</v>
      </c>
      <c r="B44" s="2" t="s">
        <v>350</v>
      </c>
      <c r="C44" s="2" t="s">
        <v>69</v>
      </c>
      <c r="D44" s="2" t="s">
        <v>187</v>
      </c>
      <c r="E44" s="2" t="s">
        <v>351</v>
      </c>
      <c r="F44" s="2" t="s">
        <v>46</v>
      </c>
      <c r="G44" s="2"/>
      <c r="H44" s="2" t="s">
        <v>352</v>
      </c>
      <c r="I44" s="2" t="s">
        <v>192</v>
      </c>
      <c r="J44" s="2" t="s">
        <v>353</v>
      </c>
      <c r="K44" s="2" t="s">
        <v>192</v>
      </c>
      <c r="L44" s="2" t="s">
        <v>489</v>
      </c>
      <c r="M44" s="2" t="s">
        <v>490</v>
      </c>
      <c r="N44" s="12" t="s">
        <v>485</v>
      </c>
    </row>
    <row r="45" spans="1:14" ht="180">
      <c r="A45">
        <v>2017</v>
      </c>
      <c r="B45" s="2" t="s">
        <v>354</v>
      </c>
      <c r="C45" s="2" t="s">
        <v>489</v>
      </c>
      <c r="D45" s="2" t="s">
        <v>44</v>
      </c>
      <c r="E45" s="2" t="s">
        <v>355</v>
      </c>
      <c r="F45" s="2" t="s">
        <v>46</v>
      </c>
      <c r="G45" s="2" t="s">
        <v>356</v>
      </c>
      <c r="H45" s="2" t="s">
        <v>357</v>
      </c>
      <c r="I45" s="2" t="s">
        <v>358</v>
      </c>
      <c r="J45" s="2" t="s">
        <v>500</v>
      </c>
      <c r="K45" s="10">
        <f>(1+1+1+1+1)</f>
        <v>5</v>
      </c>
      <c r="L45" s="2" t="s">
        <v>165</v>
      </c>
      <c r="M45" s="2" t="s">
        <v>489</v>
      </c>
      <c r="N45" s="12" t="s">
        <v>359</v>
      </c>
    </row>
    <row r="46" spans="1:14" ht="75">
      <c r="A46">
        <v>2017</v>
      </c>
      <c r="B46" s="2" t="s">
        <v>360</v>
      </c>
      <c r="C46" s="2" t="s">
        <v>489</v>
      </c>
      <c r="D46" s="2" t="s">
        <v>44</v>
      </c>
      <c r="E46" s="2" t="s">
        <v>361</v>
      </c>
      <c r="F46" s="2" t="s">
        <v>46</v>
      </c>
      <c r="G46" s="2" t="s">
        <v>362</v>
      </c>
      <c r="H46" s="2" t="s">
        <v>363</v>
      </c>
      <c r="I46" s="2" t="s">
        <v>364</v>
      </c>
      <c r="J46" s="2" t="s">
        <v>365</v>
      </c>
      <c r="K46" s="10">
        <v>5</v>
      </c>
      <c r="L46" s="2" t="s">
        <v>366</v>
      </c>
      <c r="M46" s="2" t="s">
        <v>367</v>
      </c>
      <c r="N46" s="12" t="s">
        <v>368</v>
      </c>
    </row>
    <row r="47" spans="1:14" ht="195">
      <c r="A47">
        <v>2019</v>
      </c>
      <c r="B47" s="2" t="s">
        <v>369</v>
      </c>
      <c r="C47" s="2" t="s">
        <v>489</v>
      </c>
      <c r="D47" s="2" t="s">
        <v>44</v>
      </c>
      <c r="E47" s="2" t="s">
        <v>370</v>
      </c>
      <c r="F47" s="2" t="s">
        <v>46</v>
      </c>
      <c r="G47" s="2" t="s">
        <v>371</v>
      </c>
      <c r="H47" s="2" t="s">
        <v>372</v>
      </c>
      <c r="I47" s="2" t="s">
        <v>373</v>
      </c>
      <c r="J47" s="2" t="s">
        <v>374</v>
      </c>
      <c r="K47" s="10">
        <f>(1+1+1+1+1)</f>
        <v>5</v>
      </c>
      <c r="L47" s="2" t="s">
        <v>165</v>
      </c>
      <c r="M47" s="2" t="s">
        <v>489</v>
      </c>
      <c r="N47" s="12" t="s">
        <v>375</v>
      </c>
    </row>
    <row r="48" spans="1:14" s="2" customFormat="1" ht="285">
      <c r="A48">
        <v>2020</v>
      </c>
      <c r="B48" s="2" t="s">
        <v>369</v>
      </c>
      <c r="C48" s="2" t="s">
        <v>489</v>
      </c>
      <c r="D48" s="2" t="s">
        <v>73</v>
      </c>
      <c r="E48" s="2" t="s">
        <v>376</v>
      </c>
      <c r="F48" s="2" t="s">
        <v>46</v>
      </c>
      <c r="G48" s="2" t="s">
        <v>377</v>
      </c>
      <c r="H48" s="2" t="s">
        <v>378</v>
      </c>
      <c r="I48" s="2" t="s">
        <v>379</v>
      </c>
      <c r="J48" s="2" t="s">
        <v>380</v>
      </c>
      <c r="K48" s="10">
        <f>1+0+0+1+1</f>
        <v>3</v>
      </c>
      <c r="L48" s="2" t="s">
        <v>165</v>
      </c>
      <c r="M48" s="2" t="s">
        <v>489</v>
      </c>
      <c r="N48" s="12" t="s">
        <v>381</v>
      </c>
    </row>
    <row r="49" spans="1:14" ht="150">
      <c r="A49" t="s">
        <v>382</v>
      </c>
      <c r="B49" s="2" t="s">
        <v>168</v>
      </c>
      <c r="C49" s="2" t="s">
        <v>489</v>
      </c>
      <c r="D49" s="2" t="s">
        <v>73</v>
      </c>
      <c r="E49" s="2" t="s">
        <v>383</v>
      </c>
      <c r="F49" s="2" t="s">
        <v>146</v>
      </c>
      <c r="G49" s="2" t="s">
        <v>384</v>
      </c>
      <c r="H49" s="2" t="s">
        <v>385</v>
      </c>
      <c r="I49" s="2" t="s">
        <v>386</v>
      </c>
      <c r="J49" s="2" t="s">
        <v>387</v>
      </c>
      <c r="K49" s="10">
        <v>3</v>
      </c>
      <c r="L49" s="2" t="s">
        <v>31</v>
      </c>
      <c r="M49" s="2" t="s">
        <v>388</v>
      </c>
      <c r="N49" s="2" t="s">
        <v>486</v>
      </c>
    </row>
    <row r="50" spans="1:14" ht="255">
      <c r="A50">
        <v>2017</v>
      </c>
      <c r="B50" s="2" t="s">
        <v>389</v>
      </c>
      <c r="C50" s="2" t="s">
        <v>489</v>
      </c>
      <c r="D50" s="2" t="s">
        <v>390</v>
      </c>
      <c r="E50" s="2" t="s">
        <v>391</v>
      </c>
      <c r="F50" t="s">
        <v>146</v>
      </c>
      <c r="G50" s="2" t="s">
        <v>392</v>
      </c>
      <c r="H50" s="2" t="s">
        <v>393</v>
      </c>
      <c r="I50" s="16" t="s">
        <v>394</v>
      </c>
      <c r="J50" t="s">
        <v>395</v>
      </c>
      <c r="K50" s="11">
        <v>4</v>
      </c>
      <c r="L50" t="s">
        <v>396</v>
      </c>
      <c r="M50" s="2" t="s">
        <v>491</v>
      </c>
      <c r="N50" s="12" t="s">
        <v>397</v>
      </c>
    </row>
    <row r="51" spans="1:14" ht="255">
      <c r="A51">
        <v>2001</v>
      </c>
      <c r="B51" s="2" t="s">
        <v>398</v>
      </c>
      <c r="C51" s="2" t="s">
        <v>489</v>
      </c>
      <c r="D51" s="2" t="s">
        <v>107</v>
      </c>
      <c r="E51" s="2" t="s">
        <v>399</v>
      </c>
      <c r="F51" s="2" t="s">
        <v>146</v>
      </c>
      <c r="G51" s="2" t="s">
        <v>400</v>
      </c>
      <c r="I51" s="2" t="s">
        <v>401</v>
      </c>
      <c r="J51" s="2" t="s">
        <v>402</v>
      </c>
      <c r="K51" s="11">
        <f>1+1+1+1+1</f>
        <v>5</v>
      </c>
      <c r="L51" s="2" t="s">
        <v>31</v>
      </c>
      <c r="M51" s="2" t="s">
        <v>491</v>
      </c>
      <c r="N51" s="12" t="s">
        <v>403</v>
      </c>
    </row>
    <row r="52" spans="1:14" ht="240">
      <c r="A52">
        <v>2014</v>
      </c>
      <c r="B52" s="2" t="s">
        <v>404</v>
      </c>
      <c r="C52" s="2" t="s">
        <v>489</v>
      </c>
      <c r="D52" s="2" t="s">
        <v>107</v>
      </c>
      <c r="E52" s="2" t="s">
        <v>405</v>
      </c>
      <c r="F52" s="2" t="s">
        <v>46</v>
      </c>
      <c r="G52" s="2" t="s">
        <v>406</v>
      </c>
      <c r="H52" s="2" t="s">
        <v>407</v>
      </c>
      <c r="I52" s="2" t="s">
        <v>408</v>
      </c>
      <c r="J52" s="2" t="s">
        <v>409</v>
      </c>
      <c r="K52" s="10">
        <f>1+0+1+0+0</f>
        <v>2</v>
      </c>
      <c r="L52" s="2" t="s">
        <v>165</v>
      </c>
      <c r="M52" s="2" t="s">
        <v>489</v>
      </c>
      <c r="N52" s="12" t="s">
        <v>410</v>
      </c>
    </row>
    <row r="53" spans="1:14" ht="75">
      <c r="A53" s="2" t="s">
        <v>411</v>
      </c>
      <c r="B53" s="2" t="s">
        <v>412</v>
      </c>
      <c r="C53" s="2" t="s">
        <v>501</v>
      </c>
      <c r="D53" s="2" t="s">
        <v>107</v>
      </c>
      <c r="E53" s="2" t="s">
        <v>413</v>
      </c>
      <c r="F53" s="2" t="s">
        <v>46</v>
      </c>
      <c r="G53" s="2"/>
      <c r="H53" s="2"/>
      <c r="I53" s="2"/>
      <c r="J53" s="2" t="s">
        <v>414</v>
      </c>
      <c r="K53" s="2">
        <v>0</v>
      </c>
      <c r="L53" s="2" t="s">
        <v>165</v>
      </c>
      <c r="M53" s="2"/>
      <c r="N53" s="2" t="s">
        <v>487</v>
      </c>
    </row>
    <row r="54" spans="1:14" ht="90">
      <c r="A54" s="2" t="s">
        <v>415</v>
      </c>
      <c r="B54" s="2" t="s">
        <v>416</v>
      </c>
      <c r="C54" s="2" t="s">
        <v>417</v>
      </c>
      <c r="D54" s="2" t="s">
        <v>187</v>
      </c>
      <c r="E54" s="2" t="s">
        <v>418</v>
      </c>
      <c r="F54" s="2" t="s">
        <v>17</v>
      </c>
      <c r="G54" s="2" t="s">
        <v>192</v>
      </c>
      <c r="H54" s="2" t="s">
        <v>419</v>
      </c>
      <c r="I54" s="2" t="s">
        <v>192</v>
      </c>
      <c r="J54" s="2" t="s">
        <v>420</v>
      </c>
      <c r="K54" s="10" t="s">
        <v>192</v>
      </c>
      <c r="L54" s="2" t="s">
        <v>421</v>
      </c>
      <c r="M54" s="2" t="s">
        <v>422</v>
      </c>
      <c r="N54" s="12" t="s">
        <v>423</v>
      </c>
    </row>
    <row r="55" spans="1:14" ht="75">
      <c r="A55" s="2" t="s">
        <v>424</v>
      </c>
      <c r="B55" s="2" t="s">
        <v>416</v>
      </c>
      <c r="C55" s="2" t="s">
        <v>417</v>
      </c>
      <c r="D55" s="2" t="s">
        <v>187</v>
      </c>
      <c r="E55" s="2" t="s">
        <v>425</v>
      </c>
      <c r="F55" s="2" t="s">
        <v>46</v>
      </c>
      <c r="G55" s="2" t="s">
        <v>426</v>
      </c>
      <c r="L55" s="2" t="s">
        <v>489</v>
      </c>
      <c r="M55" s="2" t="s">
        <v>489</v>
      </c>
      <c r="N55" s="2" t="s">
        <v>485</v>
      </c>
    </row>
    <row r="56" spans="1:14" ht="135">
      <c r="A56">
        <v>2006</v>
      </c>
      <c r="B56" s="2" t="s">
        <v>427</v>
      </c>
      <c r="C56" s="2" t="s">
        <v>417</v>
      </c>
      <c r="D56" s="2" t="s">
        <v>63</v>
      </c>
      <c r="E56" s="2" t="s">
        <v>428</v>
      </c>
      <c r="F56" s="2" t="s">
        <v>46</v>
      </c>
      <c r="G56" s="2" t="s">
        <v>429</v>
      </c>
      <c r="H56" s="2" t="s">
        <v>430</v>
      </c>
      <c r="I56" s="2" t="s">
        <v>431</v>
      </c>
      <c r="J56" s="2" t="s">
        <v>432</v>
      </c>
      <c r="K56" s="10">
        <f>1+0+0+1+0</f>
        <v>2</v>
      </c>
      <c r="L56" s="2" t="s">
        <v>51</v>
      </c>
      <c r="M56" s="2"/>
      <c r="N56" s="12" t="s">
        <v>433</v>
      </c>
    </row>
    <row r="57" spans="1:14" ht="165">
      <c r="A57">
        <v>2008</v>
      </c>
      <c r="B57" s="2" t="s">
        <v>434</v>
      </c>
      <c r="C57" s="2" t="s">
        <v>417</v>
      </c>
      <c r="D57" s="2" t="s">
        <v>63</v>
      </c>
      <c r="E57" s="2" t="s">
        <v>435</v>
      </c>
      <c r="F57" s="2" t="s">
        <v>99</v>
      </c>
      <c r="G57" s="2" t="s">
        <v>436</v>
      </c>
      <c r="H57" s="2" t="s">
        <v>437</v>
      </c>
      <c r="I57" s="2" t="s">
        <v>438</v>
      </c>
      <c r="J57" s="2" t="s">
        <v>439</v>
      </c>
      <c r="K57" s="10">
        <f>1+0+0+0+0</f>
        <v>1</v>
      </c>
      <c r="L57" s="2" t="s">
        <v>51</v>
      </c>
      <c r="M57" s="2"/>
      <c r="N57" s="2" t="s">
        <v>440</v>
      </c>
    </row>
    <row r="58" spans="1:14" ht="150">
      <c r="A58">
        <v>2022</v>
      </c>
      <c r="B58" s="2" t="s">
        <v>416</v>
      </c>
      <c r="C58" s="2" t="s">
        <v>417</v>
      </c>
      <c r="D58" s="2" t="s">
        <v>73</v>
      </c>
      <c r="E58" s="2" t="s">
        <v>441</v>
      </c>
      <c r="F58" s="2" t="s">
        <v>46</v>
      </c>
      <c r="G58" s="2"/>
      <c r="H58" s="2" t="s">
        <v>442</v>
      </c>
      <c r="I58" s="2" t="s">
        <v>443</v>
      </c>
      <c r="J58" s="2" t="s">
        <v>444</v>
      </c>
      <c r="K58" s="10">
        <f>1+1+1+2+0</f>
        <v>5</v>
      </c>
      <c r="L58" s="2" t="s">
        <v>421</v>
      </c>
      <c r="M58" s="2" t="s">
        <v>445</v>
      </c>
      <c r="N58" s="12" t="s">
        <v>446</v>
      </c>
    </row>
    <row r="59" spans="1:14" s="2" customFormat="1" ht="150">
      <c r="A59" s="2">
        <v>2018</v>
      </c>
      <c r="B59" s="2" t="s">
        <v>447</v>
      </c>
      <c r="C59" s="2" t="s">
        <v>448</v>
      </c>
      <c r="D59" s="2" t="s">
        <v>63</v>
      </c>
      <c r="E59" s="2" t="s">
        <v>449</v>
      </c>
      <c r="F59" s="2" t="s">
        <v>73</v>
      </c>
      <c r="G59" s="2" t="s">
        <v>450</v>
      </c>
      <c r="H59" s="2" t="s">
        <v>451</v>
      </c>
      <c r="I59" s="2" t="s">
        <v>452</v>
      </c>
      <c r="J59" s="2" t="s">
        <v>453</v>
      </c>
      <c r="K59" s="2">
        <f>1+1+1+1+1</f>
        <v>5</v>
      </c>
      <c r="L59" s="2" t="s">
        <v>51</v>
      </c>
      <c r="M59" s="2" t="s">
        <v>490</v>
      </c>
      <c r="N59" s="12" t="s">
        <v>488</v>
      </c>
    </row>
    <row r="60" spans="1:14" ht="225">
      <c r="A60">
        <v>2020</v>
      </c>
      <c r="B60" s="2" t="s">
        <v>454</v>
      </c>
      <c r="C60" s="2" t="s">
        <v>448</v>
      </c>
      <c r="D60" s="2" t="s">
        <v>73</v>
      </c>
      <c r="E60" s="2" t="s">
        <v>455</v>
      </c>
      <c r="F60" s="2" t="s">
        <v>73</v>
      </c>
      <c r="G60" s="2" t="s">
        <v>456</v>
      </c>
      <c r="H60" s="2" t="s">
        <v>457</v>
      </c>
      <c r="I60" s="2" t="s">
        <v>458</v>
      </c>
      <c r="J60" s="2" t="s">
        <v>459</v>
      </c>
      <c r="K60" s="10">
        <f>1+0+1+1+1</f>
        <v>4</v>
      </c>
      <c r="L60" s="2" t="s">
        <v>51</v>
      </c>
      <c r="M60" s="2" t="s">
        <v>460</v>
      </c>
      <c r="N60" s="12" t="s">
        <v>461</v>
      </c>
    </row>
    <row r="61" spans="1:14" ht="180">
      <c r="A61">
        <v>2013</v>
      </c>
      <c r="B61" s="2" t="s">
        <v>462</v>
      </c>
      <c r="C61" s="2" t="s">
        <v>463</v>
      </c>
      <c r="D61" s="2" t="s">
        <v>107</v>
      </c>
      <c r="E61" s="2" t="s">
        <v>464</v>
      </c>
      <c r="F61" s="2" t="s">
        <v>99</v>
      </c>
      <c r="G61" s="2" t="s">
        <v>465</v>
      </c>
      <c r="H61" s="2" t="s">
        <v>466</v>
      </c>
      <c r="I61" s="2" t="s">
        <v>467</v>
      </c>
      <c r="J61" s="2" t="s">
        <v>468</v>
      </c>
      <c r="K61" s="10">
        <f>1+0+0+1+0</f>
        <v>2</v>
      </c>
      <c r="L61" s="2" t="s">
        <v>51</v>
      </c>
      <c r="M61" s="2" t="s">
        <v>469</v>
      </c>
      <c r="N61" s="12" t="s">
        <v>470</v>
      </c>
    </row>
    <row r="62" spans="1:14" s="2" customFormat="1" ht="330">
      <c r="A62" s="2">
        <v>2021</v>
      </c>
      <c r="B62" s="2" t="s">
        <v>471</v>
      </c>
      <c r="C62" s="2" t="s">
        <v>129</v>
      </c>
      <c r="D62" s="2" t="s">
        <v>63</v>
      </c>
      <c r="E62" s="2" t="s">
        <v>472</v>
      </c>
      <c r="F62" s="2" t="s">
        <v>146</v>
      </c>
      <c r="G62" s="2" t="s">
        <v>473</v>
      </c>
      <c r="H62" s="2" t="s">
        <v>474</v>
      </c>
      <c r="I62" s="2" t="s">
        <v>475</v>
      </c>
      <c r="J62" s="2" t="s">
        <v>476</v>
      </c>
      <c r="K62" s="10">
        <v>4</v>
      </c>
      <c r="L62" s="2" t="s">
        <v>477</v>
      </c>
      <c r="M62" s="2" t="s">
        <v>104</v>
      </c>
      <c r="N62" s="12" t="s">
        <v>478</v>
      </c>
    </row>
  </sheetData>
  <mergeCells count="1">
    <mergeCell ref="A2:G2"/>
  </mergeCells>
  <dataValidations count="2">
    <dataValidation type="list" allowBlank="1" showInputMessage="1" showErrorMessage="1" sqref="D52:D60 D4:D44">
      <formula1>"Biocontaminants, Cancer, COVID-19, Food Security, Mental Health, Sexual Health, Other"</formula1>
    </dataValidation>
    <dataValidation type="list" allowBlank="1" showInputMessage="1" showErrorMessage="1" sqref="F4:F44">
      <formula1>"Burwash Landing, Northern Canada, Old Crow, Pelly Crossing, Whitehorse, Yukon/ unspecified, Other"</formula1>
    </dataValidation>
  </dataValidations>
  <hyperlinks>
    <hyperlink ref="N61" r:id="rId1" display="https://dam-oclc.bac-lac.gc.ca/eng/336bdb6a-dcc3-4003-9e95-fb32eddddeb9"/>
    <hyperlink ref="N17" r:id="rId2" display="https://www.tandfonline.com/doi/full/10.1080/22423982.2022.2025992"/>
    <hyperlink ref="N32" r:id="rId3" display="https://journals.lww.com/jlgtd/Abstract/2013/07000/Human_Papillomavirus_Infection_and_the_Association.19.aspx"/>
    <hyperlink ref="N14" r:id="rId4" display="https://www.contraceptionjournal.org/article/S0010-7824(16)30136-6/fulltext"/>
    <hyperlink ref="N34" r:id="rId5" display="https://www.tandfonline.com/doi/full/10.3402/ijch.v72i0.21607"/>
    <hyperlink ref="N30" r:id="rId6" display="https://www.canada.ca/content/dam/phac-aspc/documents/services/reports-publications/canada-communicable-disease-report-ccdr/monthly-issue/2021-47/issue-1-january-2021/ccdrv47i01a06-eng.pdf"/>
    <hyperlink ref="N46" r:id="rId7" display="https://www.tandfonline.com/doi/full/10.1080/22423982.2017.1324231"/>
    <hyperlink ref="N4" r:id="rId8" display="https://pubmed.ncbi.nlm.nih.gov/33183800/"/>
    <hyperlink ref="N10" r:id="rId9" display="https://journals.sagepub.com/doi/10.4278/0890-1171-12.4.275"/>
    <hyperlink ref="N42" r:id="rId10" display="https://www.ncbi.nlm.nih.gov/pmc/articles/PMC6975841/pdf/41997_2008_Article_BF03403745.pdf"/>
    <hyperlink ref="N28" r:id="rId11" display="https://www.sciencedirect.com/science/article/pii/S0048969799000364"/>
    <hyperlink ref="N33" r:id="rId12" display="https://www.canada.ca/content/dam/phac-aspc/documents/services/reports-publications/canada-communicable-disease-report-ccdr/monthly-issue/2018-44/issue-2-february-1-2018/ccdrv44i02a01-eng.pdf"/>
    <hyperlink ref="N16" r:id="rId13" display="https://dam-oclc.bac-lac.gc.ca/eng/46f21fbe-c638-4ed6-84aa-ec1012be85da"/>
    <hyperlink ref="N43" r:id="rId14" display="https://www.tandfonline.com/doi/pdf/10.3402/ijch.v70i4.17846"/>
    <hyperlink ref="N5" r:id="rId15" display="https://www.facetsjournal.com/doi/10.1139/facets-2021-0094"/>
    <hyperlink ref="N29" r:id="rId16" display="https://dam-oclc.bac-lac.gc.ca/eng/3992b329-95a6-4320-893e-daf584b1b13b"/>
    <hyperlink ref="N44" r:id="rId17" display="https://storymaps.arcgis.com/collections/9397e0152b7f4b0db5aeeffc701cb4aa?item=12"/>
    <hyperlink ref="N53" r:id="rId18" display="https://yukon.ca/en/health-and-wellness/babies-and-childrens-health/get-support-if-your-child-has-birth-defect-or"/>
    <hyperlink ref="N21" r:id="rId19" display="https://yukon.ca/sites/yukon.ca/files/hss/hss-imgs/hbsc_yukon_report_2018_final.pdf"/>
    <hyperlink ref="N58" r:id="rId20" display="https://scholar.yukonu.ca/lsmith/challenging-health-service-delivery-models-to-improve-access-to-physical-therapy-in-rural-remote-and-northern-communities/"/>
    <hyperlink ref="N45" r:id="rId21" display="https://yukon.ca/sites/yukon.ca/files/hss/hss-imgs/cancermortalitytrends1999-2013.pdf"/>
    <hyperlink ref="N47" r:id="rId22" display="https://yukon.ca/sites/yukon.ca/files/yukoncancerincidencereport.pdf"/>
    <hyperlink ref="N7" r:id="rId23" display="https://dspace.library.uvic.ca/bitstream/handle/1828/4846/Pinheiro_Fabiola_MSc_2013.pdf?sequence=11&amp;isAllowed=y"/>
    <hyperlink ref="N8" r:id="rId24" display="https://escholarship.mcgill.ca/concern/theses/rf55z804f?locale=en"/>
    <hyperlink ref="N48" r:id="rId25" display="https://yukon.ca/sites/yukon.ca/files/hss/hss-imgs/yukon_cmoh_motor_vehicle_report_2019_web.pdf"/>
    <hyperlink ref="N22" r:id="rId26" display="https://bmcpublichealth.biomedcentral.com/articles/10.1186/s12889-018-6292-x"/>
    <hyperlink ref="N52" r:id="rId27" display="https://yukon.ca/sites/yukon.ca/files/hss-yukon-fasd-prevention-gap-analysis-summary-2014.pdf"/>
    <hyperlink ref="N6" r:id="rId28" display="https://www.ncbi.nlm.nih.gov/pmc/articles/PMC4615287/"/>
    <hyperlink ref="N18" r:id="rId29" display="https://www.cjcmh.com/doi/abs/10.7870/cjcmh-2015-011"/>
    <hyperlink ref="N50" r:id="rId30" display="https://yukon.ca/sites/yukon.ca/files/cannabis_consultation_survey_report_10-01_1.pdf"/>
    <hyperlink ref="N35" r:id="rId31" display="https://www.aicbr.ca/linking-a-changing"/>
    <hyperlink ref="N40" r:id="rId32" display="https://www.aicbr.ca/selkirk-project"/>
    <hyperlink ref="N38" r:id="rId33" display="https://www.aicbr.ca/kfn-project"/>
    <hyperlink ref="N41" r:id="rId34" display="https://www.aicbr.ca/kfn-project"/>
    <hyperlink ref="N27" r:id="rId35" display="https://www.aicbr.ca/vuntut-gwitchin-old-crow"/>
    <hyperlink ref="N39" r:id="rId36" display="https://www.yswc.ca/_files/ugd/c67fde_aff25cd792c540a982a3646e46e60c52.pdf"/>
    <hyperlink ref="N23" r:id="rId37" display="https://www.saintelizabeth.com/getmedia/60380147-c3b4-492c-a437-395e967ac4f0/Walk-a-Mile-in-My-Moccasins-Foundations-For-Action-in-First-Nations-Cancer-Control.pdf.aspx"/>
    <hyperlink ref="N37" r:id="rId38" display="https://www.aicbr.ca/working-together-project"/>
    <hyperlink ref="N13" r:id="rId39" display="https://www.cbc.ca/news/canada/north/yukon-alcohol-warning-labels-study-results-1.5556344"/>
    <hyperlink ref="N19" r:id="rId40" display="https://www.researchgate.net/publication/308785953_Developing_a_Child_and_Youth_Mental_Health_and_Addictions_Framework_for_Yukon_as_a_Foundation_for_Policy_Reform_Engaging_Stakeholders_Through_a_Policy_and_Research_Partnership"/>
    <hyperlink ref="N62" r:id="rId41" display="https://gettingtotomorrow.ca/wp-content/uploads/2022/03/Yukon-Report-EN-Final.pdf"/>
    <hyperlink ref="N9" r:id="rId42" display="https://dspace.library.uvic.ca/bitstream/handle/1828/1009/Final_Dissertation.pdf?sequence=1&amp;isAllowed=y"/>
    <hyperlink ref="N11" r:id="rId43" display="https://library-archives.canada.ca/eng/services/services-libraries/theses/Pages/item.aspx?idNumber=46576159"/>
    <hyperlink ref="N12" r:id="rId44" display="https://central.bac-lac.gc.ca/.item?id=MQ32127&amp;op=pdf&amp;app=Library&amp;is_thesis=1&amp;oclc_number=1255400873"/>
    <hyperlink ref="N15" r:id="rId45" display="https://dam-oclc.bac-lac.gc.ca/eng/b039c497-8a5f-4abd-8beb-0ac7a04febf7"/>
    <hyperlink ref="N20" r:id="rId46" display="https://naohealthobservatory.ca/wp-content/uploads/2019/11/NAO-Rapid-Review-14_EN.pdf"/>
    <hyperlink ref="N24" r:id="rId47" display="https://yukon.ca/en/news/covid-19-recovery-research-program-results-round-one"/>
    <hyperlink ref="N25" r:id="rId48" display="https://dam-oclc.bac-lac.gc.ca/eng/ac90e2c1-01bc-4832-94ca-93152d2660d2"/>
    <hyperlink ref="N26" r:id="rId49" display="https://dam-oclc.bac-lac.gc.ca/eng/37143e2f-31e7-49fa-92f9-68b77289cc20"/>
    <hyperlink ref="N31" r:id="rId50" display="https://dam-oclc.bac-lac.gc.ca/eng/89d1dd49-d129-4320-ae8a-6a88c704220d"/>
    <hyperlink ref="N36" r:id="rId51" display="https://youthrex.com/wp-content/uploads/2021/05/CBYF-Final-Engagement-Report.pdf"/>
    <hyperlink ref="N51" r:id="rId52" display="https://www.jogc.com/article/S1701-2163(16)31046-5/pdf"/>
    <hyperlink ref="N54" r:id="rId53" display="https://www.yukonu.ca/news/202205/research-funding-evaluate-impacts-covid-19-old-crow"/>
    <hyperlink ref="N56" r:id="rId54" display="https://central.bac-lac.gc.ca/.item?id=MR28411&amp;op=pdf&amp;app=Library&amp;is_thesis=1&amp;oclc_number=458722965"/>
    <hyperlink ref="N59" r:id="rId55" display="https://dspace.library.uvic.ca/server/api/core/bitstreams/00330b84-b04b-41e1-bd54-c205930a84d2/content"/>
    <hyperlink ref="N60" r:id="rId56" display="http://atrium.lib.uoguelph.ca/xmlui/bitstream/10214/21276/4/Jones_Jennifer_202009_PhD.pdf"/>
  </hyperlinks>
  <printOptions/>
  <pageMargins left="0.7" right="0.7" top="0.75" bottom="0.75" header="0.3" footer="0.3"/>
  <pageSetup horizontalDpi="600" verticalDpi="600" orientation="landscape" r:id="rId59"/>
  <legacyDrawing r:id="rId58"/>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c7da281-a605-4712-b8f4-62fe026b45ba">CAZ6K6P636TC-1637526765-3255</_dlc_DocId>
    <_dlc_DocIdUrl xmlns="2c7da281-a605-4712-b8f4-62fe026b45ba">
      <Url>https://yukoncollege.sharepoint.com/sites/yc/offices/research/spor/_layouts/15/DocIdRedir.aspx?ID=CAZ6K6P636TC-1637526765-3255</Url>
      <Description>CAZ6K6P636TC-1637526765-3255</Description>
    </_dlc_DocIdUrl>
    <lcf76f155ced4ddcb4097134ff3c332f xmlns="5558b882-e935-44ff-ac06-1872bed7fbf3">
      <Terms xmlns="http://schemas.microsoft.com/office/infopath/2007/PartnerControls"/>
    </lcf76f155ced4ddcb4097134ff3c332f>
    <TaxCatchAll xmlns="2c7da281-a605-4712-b8f4-62fe026b45b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6C1E583520E57C43B6EBE247E38FC120" ma:contentTypeVersion="18" ma:contentTypeDescription="Create a new document." ma:contentTypeScope="" ma:versionID="5f8df03be46cfa4bd3b5dfe8dad6f4e7">
  <xsd:schema xmlns:xsd="http://www.w3.org/2001/XMLSchema" xmlns:xs="http://www.w3.org/2001/XMLSchema" xmlns:p="http://schemas.microsoft.com/office/2006/metadata/properties" xmlns:ns2="2c7da281-a605-4712-b8f4-62fe026b45ba" xmlns:ns3="5558b882-e935-44ff-ac06-1872bed7fbf3" targetNamespace="http://schemas.microsoft.com/office/2006/metadata/properties" ma:root="true" ma:fieldsID="6ae96859c9aa4008ecdc9125f771b89e" ns2:_="" ns3:_="">
    <xsd:import namespace="2c7da281-a605-4712-b8f4-62fe026b45ba"/>
    <xsd:import namespace="5558b882-e935-44ff-ac06-1872bed7fbf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7da281-a605-4712-b8f4-62fe026b45b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7080ff0c-14b4-44d9-a0cf-b624617aa0d1}" ma:internalName="TaxCatchAll" ma:showField="CatchAllData" ma:web="2c7da281-a605-4712-b8f4-62fe026b45b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58b882-e935-44ff-ac06-1872bed7fbf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b7b9756-d770-48d7-8a58-7d38e09100a4"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5047F2-55AC-4B1F-9388-85AB367CEEE5}">
  <ds:schemaRefs>
    <ds:schemaRef ds:uri="http://schemas.microsoft.com/office/2006/documentManagement/types"/>
    <ds:schemaRef ds:uri="http://schemas.microsoft.com/office/2006/metadata/properties"/>
    <ds:schemaRef ds:uri="2c7da281-a605-4712-b8f4-62fe026b45ba"/>
    <ds:schemaRef ds:uri="http://schemas.microsoft.com/office/infopath/2007/PartnerControls"/>
    <ds:schemaRef ds:uri="http://purl.org/dc/terms/"/>
    <ds:schemaRef ds:uri="http://purl.org/dc/dcmitype/"/>
    <ds:schemaRef ds:uri="http://schemas.openxmlformats.org/package/2006/metadata/core-properties"/>
    <ds:schemaRef ds:uri="http://www.w3.org/XML/1998/namespace"/>
    <ds:schemaRef ds:uri="5558b882-e935-44ff-ac06-1872bed7fbf3"/>
    <ds:schemaRef ds:uri="http://purl.org/dc/elements/1.1/"/>
  </ds:schemaRefs>
</ds:datastoreItem>
</file>

<file path=customXml/itemProps2.xml><?xml version="1.0" encoding="utf-8"?>
<ds:datastoreItem xmlns:ds="http://schemas.openxmlformats.org/officeDocument/2006/customXml" ds:itemID="{CF9B4888-60BE-43A2-9736-15AA1022F4F7}">
  <ds:schemaRefs>
    <ds:schemaRef ds:uri="http://schemas.microsoft.com/sharepoint/v3/contenttype/forms"/>
  </ds:schemaRefs>
</ds:datastoreItem>
</file>

<file path=customXml/itemProps3.xml><?xml version="1.0" encoding="utf-8"?>
<ds:datastoreItem xmlns:ds="http://schemas.openxmlformats.org/officeDocument/2006/customXml" ds:itemID="{A5B9A5A3-193F-4F21-9A7D-87A061D4DCE9}">
  <ds:schemaRefs>
    <ds:schemaRef ds:uri="http://schemas.microsoft.com/sharepoint/events"/>
  </ds:schemaRefs>
</ds:datastoreItem>
</file>

<file path=customXml/itemProps4.xml><?xml version="1.0" encoding="utf-8"?>
<ds:datastoreItem xmlns:ds="http://schemas.openxmlformats.org/officeDocument/2006/customXml" ds:itemID="{50A79A54-D779-476C-B9E2-979B2B4CE7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7da281-a605-4712-b8f4-62fe026b45ba"/>
    <ds:schemaRef ds:uri="5558b882-e935-44ff-ac06-1872bed7fb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 Billowits</cp:lastModifiedBy>
  <cp:lastPrinted>2024-03-01T17:21:59Z</cp:lastPrinted>
  <dcterms:created xsi:type="dcterms:W3CDTF">2023-03-02T21:43:57Z</dcterms:created>
  <dcterms:modified xsi:type="dcterms:W3CDTF">2024-03-01T21:47:06Z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0x0101006C1E583520E57C43B6EBE247E38FC120</vt:lpwstr>
  </property>
  <property fmtid="{D5CDD505-2E9C-101B-9397-08002B2CF9AE}" pid="3" name="_dlc_DocIdItemGuid">
    <vt:lpwstr>0797a517-27b9-44b2-bd79-cb95d3a51997</vt:lpwstr>
  </property>
  <property fmtid="{D5CDD505-2E9C-101B-9397-08002B2CF9AE}" pid="4" name="MediaServiceImageTags">
    <vt:lpwstr/>
  </property>
</Properties>
</file>